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X:\BITACORA\Bitácora Económica\Soportes Bitacora\2023 4. DICIEMBRE\"/>
    </mc:Choice>
  </mc:AlternateContent>
  <xr:revisionPtr revIDLastSave="0" documentId="13_ncr:1_{FAD0E037-6FFA-44C9-B7C1-2410D2C04328}" xr6:coauthVersionLast="47" xr6:coauthVersionMax="47" xr10:uidLastSave="{00000000-0000-0000-0000-000000000000}"/>
  <bookViews>
    <workbookView xWindow="-120" yWindow="-120" windowWidth="29040" windowHeight="15720" xr2:uid="{00000000-000D-0000-FFFF-FFFF00000000}"/>
  </bookViews>
  <sheets>
    <sheet name="Distribución Gasto Social"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2" i="2" l="1"/>
  <c r="AB14" i="2" l="1"/>
  <c r="AA12" i="2"/>
  <c r="AA14" i="2" s="1"/>
  <c r="W12" i="2"/>
  <c r="X12" i="2"/>
  <c r="Y12" i="2"/>
  <c r="V12" i="2" l="1"/>
  <c r="Q13" i="2" l="1"/>
  <c r="E12" i="2"/>
  <c r="F12" i="2"/>
  <c r="G12" i="2"/>
  <c r="H12" i="2"/>
  <c r="I12" i="2"/>
  <c r="J12" i="2"/>
  <c r="K12" i="2"/>
  <c r="L12" i="2"/>
  <c r="M12" i="2"/>
  <c r="N12" i="2"/>
  <c r="O12" i="2"/>
  <c r="P12" i="2"/>
  <c r="Q12" i="2"/>
  <c r="R12" i="2"/>
  <c r="D12" i="2"/>
  <c r="L14" i="2" l="1"/>
  <c r="K14" i="2"/>
  <c r="J14" i="2"/>
  <c r="I14" i="2"/>
  <c r="H14" i="2"/>
  <c r="G14" i="2"/>
  <c r="F14" i="2"/>
  <c r="E14" i="2"/>
  <c r="D14" i="2"/>
  <c r="R14" i="2" l="1"/>
  <c r="Q14" i="2" l="1"/>
  <c r="P14" i="2"/>
  <c r="O14" i="2"/>
  <c r="N14" i="2"/>
  <c r="M14" i="2"/>
</calcChain>
</file>

<file path=xl/sharedStrings.xml><?xml version="1.0" encoding="utf-8"?>
<sst xmlns="http://schemas.openxmlformats.org/spreadsheetml/2006/main" count="15" uniqueCount="15">
  <si>
    <t>Distribución del Gasto Social</t>
  </si>
  <si>
    <t>GASTO SOCIAL</t>
  </si>
  <si>
    <t>CONCEPTO</t>
  </si>
  <si>
    <t>AGUA POTABLE Y SANEAMIENTO AMBIENTAL</t>
  </si>
  <si>
    <t>VIVIENDA SOCIAL</t>
  </si>
  <si>
    <t>SALUD</t>
  </si>
  <si>
    <t>CULTURA, DEPORTE Y RECREACIÓN</t>
  </si>
  <si>
    <t>EDUCACIÓN</t>
  </si>
  <si>
    <t>TRABAJO Y SEGURIDAD SOCIAL</t>
  </si>
  <si>
    <t xml:space="preserve"> PRESUPUESTO SIN DEUDA</t>
  </si>
  <si>
    <t>% Participación Gasto Social sin Deuda</t>
  </si>
  <si>
    <t>No se incluye la deuda por corresponder a servicio sobre préstamos que financiaron gasto en el año de recepción del mismo.</t>
  </si>
  <si>
    <t>Miles de millones de pesos</t>
  </si>
  <si>
    <t>2021*</t>
  </si>
  <si>
    <t>* Según revisión interinstitucional y de acuerdo con la convención del estandar institucional las contribuciones inherentes de la nómina que se venían clasificando como parte de la finalidad de Protección Social se reclasificaron a partir de 2021 a la función de la entidad por corresponder a gastos de personal. Este cambio metodológico altera el valor porcentual del GPS sobre el total del PGN, pero no el cumplimiento del mandato constitucional de dar prelación al GPS. Por el contrario, su medición mejora en transparencia, y resulta acorde con las condiciones y características que deben cumplir las estadísticas oficiales en Colombia bajo el respaldo de la autoridad rectora en la materia en el país (DANE) y en armonía con el estándar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</si>
</sst>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sz val="9"/>
      <color theme="1"/>
      <name val="Century Gothic"/>
      <family val="2"/>
    </font>
    <font>
      <sz val="9"/>
      <name val="Century Gothic"/>
      <family val="2"/>
    </font>
    <font>
      <sz val="9"/>
      <color theme="1"/>
      <name val="Verdana"/>
      <family val="2"/>
    </font>
    <font>
      <sz val="9"/>
      <name val="Verdana"/>
      <family val="2"/>
    </font>
    <font>
      <sz val="8"/>
      <name val="Verdana"/>
      <family val="2"/>
    </font>
    <font>
      <b/>
      <sz val="14"/>
      <color rgb="FFB68D47"/>
      <name val="Arial"/>
      <family val="2"/>
    </font>
    <font>
      <sz val="8"/>
      <name val="Arial"/>
      <family val="2"/>
    </font>
    <font>
      <b/>
      <sz val="8"/>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theme="0" tint="-0.249977111117893"/>
        <bgColor indexed="64"/>
      </patternFill>
    </fill>
  </fills>
  <borders count="12">
    <border>
      <left/>
      <right/>
      <top/>
      <bottom/>
      <diagonal/>
    </border>
    <border>
      <left/>
      <right/>
      <top/>
      <bottom style="medium">
        <color rgb="FFB68D47"/>
      </bottom>
      <diagonal/>
    </border>
    <border>
      <left/>
      <right style="medium">
        <color rgb="FFB68D47"/>
      </right>
      <top/>
      <bottom/>
      <diagonal/>
    </border>
    <border>
      <left/>
      <right style="medium">
        <color rgb="FFB68D47"/>
      </right>
      <top/>
      <bottom style="medium">
        <color rgb="FFB68D47"/>
      </bottom>
      <diagonal/>
    </border>
    <border>
      <left/>
      <right style="medium">
        <color rgb="FFB68D47"/>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medium">
        <color rgb="FFB68D47"/>
      </right>
      <top/>
      <bottom style="thin">
        <color theme="4" tint="0.79998168889431442"/>
      </bottom>
      <diagonal/>
    </border>
    <border>
      <left/>
      <right/>
      <top/>
      <bottom style="thin">
        <color theme="4" tint="0.7999816888943144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164" fontId="1" fillId="0" borderId="0" applyFont="0" applyFill="0" applyBorder="0" applyAlignment="0" applyProtection="0"/>
  </cellStyleXfs>
  <cellXfs count="29">
    <xf numFmtId="0" fontId="0" fillId="0" borderId="0" xfId="0"/>
    <xf numFmtId="0" fontId="2" fillId="2" borderId="0" xfId="0" applyFont="1" applyFill="1"/>
    <xf numFmtId="3" fontId="3" fillId="2" borderId="0" xfId="1" applyNumberFormat="1" applyFont="1" applyFill="1" applyBorder="1" applyAlignment="1">
      <alignment vertical="center"/>
    </xf>
    <xf numFmtId="0" fontId="4" fillId="2" borderId="0" xfId="0" applyFont="1" applyFill="1"/>
    <xf numFmtId="3" fontId="4" fillId="2" borderId="0" xfId="0" applyNumberFormat="1" applyFont="1" applyFill="1"/>
    <xf numFmtId="0" fontId="5" fillId="3" borderId="0" xfId="0" applyFont="1" applyFill="1"/>
    <xf numFmtId="165" fontId="8" fillId="2" borderId="2" xfId="0" applyNumberFormat="1" applyFont="1" applyFill="1" applyBorder="1" applyAlignment="1">
      <alignment vertical="center"/>
    </xf>
    <xf numFmtId="3" fontId="8" fillId="2" borderId="0" xfId="1" applyNumberFormat="1" applyFont="1" applyFill="1" applyBorder="1" applyAlignment="1">
      <alignment horizontal="right" vertical="center" wrapText="1"/>
    </xf>
    <xf numFmtId="165" fontId="8" fillId="4" borderId="2" xfId="0" applyNumberFormat="1" applyFont="1" applyFill="1" applyBorder="1" applyAlignment="1">
      <alignment vertical="center"/>
    </xf>
    <xf numFmtId="3" fontId="8" fillId="4" borderId="0" xfId="1" applyNumberFormat="1" applyFont="1" applyFill="1" applyBorder="1" applyAlignment="1">
      <alignment horizontal="right" vertical="center" wrapText="1"/>
    </xf>
    <xf numFmtId="0" fontId="9" fillId="5" borderId="4" xfId="0" applyFont="1" applyFill="1" applyBorder="1" applyAlignment="1">
      <alignment horizontal="left" vertical="center"/>
    </xf>
    <xf numFmtId="165" fontId="9" fillId="5" borderId="5" xfId="1" applyNumberFormat="1" applyFont="1" applyFill="1" applyBorder="1" applyAlignment="1" applyProtection="1">
      <alignment horizontal="right" vertical="center" wrapText="1"/>
    </xf>
    <xf numFmtId="0" fontId="9" fillId="5" borderId="6" xfId="0" applyFont="1" applyFill="1" applyBorder="1" applyAlignment="1">
      <alignment horizontal="left" vertical="center"/>
    </xf>
    <xf numFmtId="165" fontId="9" fillId="5" borderId="7" xfId="1" applyNumberFormat="1" applyFont="1" applyFill="1" applyBorder="1" applyAlignment="1" applyProtection="1">
      <alignment horizontal="right" vertical="center" wrapText="1"/>
    </xf>
    <xf numFmtId="0" fontId="9" fillId="4" borderId="2" xfId="0" applyFont="1" applyFill="1" applyBorder="1" applyAlignment="1">
      <alignment vertical="center"/>
    </xf>
    <xf numFmtId="164" fontId="9" fillId="4" borderId="0" xfId="1" applyFont="1" applyFill="1" applyBorder="1" applyAlignment="1" applyProtection="1">
      <alignment horizontal="right" vertical="center" wrapText="1"/>
    </xf>
    <xf numFmtId="165" fontId="8" fillId="2" borderId="0" xfId="0" applyNumberFormat="1" applyFont="1" applyFill="1" applyAlignment="1">
      <alignment vertical="center"/>
    </xf>
    <xf numFmtId="165" fontId="8" fillId="4" borderId="0" xfId="0" applyNumberFormat="1" applyFont="1" applyFill="1" applyAlignment="1">
      <alignment vertical="center"/>
    </xf>
    <xf numFmtId="0" fontId="6" fillId="3" borderId="0" xfId="0" applyFont="1" applyFill="1" applyAlignment="1">
      <alignment horizontal="left"/>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6" fillId="3" borderId="0" xfId="0" applyFont="1" applyFill="1" applyAlignment="1">
      <alignment horizontal="left"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7" fillId="0" borderId="0" xfId="0" applyFont="1" applyBorder="1" applyAlignment="1">
      <alignment horizontal="center" vertical="center"/>
    </xf>
    <xf numFmtId="0" fontId="2" fillId="2" borderId="8" xfId="0" applyFont="1" applyFill="1" applyBorder="1"/>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8A1E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Lit>
              <c:formatCode>General</c:formatCode>
              <c:ptCount val="8"/>
              <c:pt idx="0">
                <c:v>1996</c:v>
              </c:pt>
              <c:pt idx="1">
                <c:v>1997</c:v>
              </c:pt>
              <c:pt idx="2">
                <c:v>1998</c:v>
              </c:pt>
              <c:pt idx="3">
                <c:v>1999</c:v>
              </c:pt>
              <c:pt idx="4">
                <c:v>2000</c:v>
              </c:pt>
              <c:pt idx="5">
                <c:v>2001</c:v>
              </c:pt>
              <c:pt idx="6">
                <c:v>2002</c:v>
              </c:pt>
              <c:pt idx="7">
                <c:v>2003</c:v>
              </c:pt>
            </c:numLit>
          </c:cat>
          <c:val>
            <c:numRef>
              <c:f>'Gasto Social '!#¡REF!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'Gasto Social '!#¡REF!</c15:sqref>
                        </c15:formulaRef>
                      </c:ext>
                    </c:extLst>
                    <c:strCache>
                      <c:ptCount val="1"/>
                      <c:pt idx="0">
                        <c:v>#¡REF!</c:v>
                      </c:pt>
                    </c:strCache>
                  </c:strRef>
                </c15:tx>
              </c15:filteredSeriesTitle>
            </c:ext>
            <c:ext xmlns:c16="http://schemas.microsoft.com/office/drawing/2014/chart" uri="{C3380CC4-5D6E-409C-BE32-E72D297353CC}">
              <c16:uniqueId val="{00000000-3D1E-459C-A1E7-0001CA6869CE}"/>
            </c:ext>
          </c:extLst>
        </c:ser>
        <c:ser>
          <c:idx val="1"/>
          <c:order val="1"/>
          <c:marker>
            <c:symbol val="none"/>
          </c:marker>
          <c:cat>
            <c:numLit>
              <c:formatCode>General</c:formatCode>
              <c:ptCount val="8"/>
              <c:pt idx="0">
                <c:v>1996</c:v>
              </c:pt>
              <c:pt idx="1">
                <c:v>1997</c:v>
              </c:pt>
              <c:pt idx="2">
                <c:v>1998</c:v>
              </c:pt>
              <c:pt idx="3">
                <c:v>1999</c:v>
              </c:pt>
              <c:pt idx="4">
                <c:v>2000</c:v>
              </c:pt>
              <c:pt idx="5">
                <c:v>2001</c:v>
              </c:pt>
              <c:pt idx="6">
                <c:v>2002</c:v>
              </c:pt>
              <c:pt idx="7">
                <c:v>2003</c:v>
              </c:pt>
            </c:numLit>
          </c:cat>
          <c:val>
            <c:numRef>
              <c:f>'Gasto Social '!#¡REF!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'Gasto Social '!#¡REF!</c15:sqref>
                        </c15:formulaRef>
                      </c:ext>
                    </c:extLst>
                    <c:strCache>
                      <c:ptCount val="1"/>
                      <c:pt idx="0">
                        <c:v>#¡REF!</c:v>
                      </c:pt>
                    </c:strCache>
                  </c:strRef>
                </c15:tx>
              </c15:filteredSeriesTitle>
            </c:ext>
            <c:ext xmlns:c16="http://schemas.microsoft.com/office/drawing/2014/chart" uri="{C3380CC4-5D6E-409C-BE32-E72D297353CC}">
              <c16:uniqueId val="{00000001-3D1E-459C-A1E7-0001CA6869CE}"/>
            </c:ext>
          </c:extLst>
        </c:ser>
        <c:dLbls>
          <c:showLegendKey val="0"/>
          <c:showVal val="0"/>
          <c:showCatName val="0"/>
          <c:showSerName val="0"/>
          <c:showPercent val="0"/>
          <c:showBubbleSize val="0"/>
        </c:dLbls>
        <c:smooth val="0"/>
        <c:axId val="-490652992"/>
        <c:axId val="-490654080"/>
      </c:lineChart>
      <c:catAx>
        <c:axId val="-4906529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90654080"/>
        <c:crosses val="autoZero"/>
        <c:auto val="1"/>
        <c:lblAlgn val="ctr"/>
        <c:lblOffset val="100"/>
        <c:noMultiLvlLbl val="0"/>
      </c:catAx>
      <c:valAx>
        <c:axId val="-490654080"/>
        <c:scaling>
          <c:orientation val="minMax"/>
          <c:min val="35"/>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490652992"/>
        <c:crosses val="autoZero"/>
        <c:crossBetween val="between"/>
      </c:valAx>
    </c:plotArea>
    <c:legend>
      <c:legendPos val="r"/>
      <c:overlay val="0"/>
      <c:txPr>
        <a:bodyPr/>
        <a:lstStyle/>
        <a:p>
          <a:pPr>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57150</xdr:colOff>
      <xdr:row>14</xdr:row>
      <xdr:rowOff>0</xdr:rowOff>
    </xdr:from>
    <xdr:to>
      <xdr:col>12</xdr:col>
      <xdr:colOff>0</xdr:colOff>
      <xdr:row>14</xdr:row>
      <xdr:rowOff>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C2:AC20"/>
  <sheetViews>
    <sheetView tabSelected="1" zoomScale="90" zoomScaleNormal="90" workbookViewId="0">
      <selection activeCell="W27" sqref="W27"/>
    </sheetView>
  </sheetViews>
  <sheetFormatPr baseColWidth="10" defaultRowHeight="14.25" x14ac:dyDescent="0.3"/>
  <cols>
    <col min="1" max="1" width="2.7109375" style="1" customWidth="1"/>
    <col min="2" max="2" width="1.85546875" style="1" customWidth="1"/>
    <col min="3" max="3" width="42.85546875" style="1" bestFit="1" customWidth="1"/>
    <col min="4" max="12" width="9" style="1" customWidth="1"/>
    <col min="13" max="13" width="11" style="1" customWidth="1"/>
    <col min="14" max="14" width="10.140625" style="1" customWidth="1"/>
    <col min="15" max="28" width="10.140625" style="1" bestFit="1" customWidth="1"/>
    <col min="29" max="16384" width="11.42578125" style="1"/>
  </cols>
  <sheetData>
    <row r="2" spans="3:29" ht="27" customHeight="1" x14ac:dyDescent="0.3">
      <c r="C2" s="24" t="s">
        <v>0</v>
      </c>
      <c r="D2" s="24"/>
      <c r="E2" s="24"/>
      <c r="F2" s="24"/>
      <c r="G2" s="24"/>
      <c r="H2" s="24"/>
      <c r="I2" s="24"/>
      <c r="J2" s="24"/>
      <c r="K2" s="24"/>
      <c r="L2" s="24"/>
      <c r="M2" s="24"/>
      <c r="N2" s="24"/>
      <c r="O2" s="24"/>
      <c r="P2" s="24"/>
      <c r="Q2" s="24"/>
      <c r="R2" s="24"/>
      <c r="S2" s="24"/>
      <c r="T2" s="24"/>
      <c r="U2" s="24"/>
      <c r="V2" s="24"/>
      <c r="W2" s="24"/>
      <c r="X2" s="24"/>
      <c r="Y2" s="24"/>
      <c r="Z2" s="24"/>
      <c r="AA2" s="24"/>
      <c r="AB2" s="24"/>
    </row>
    <row r="3" spans="3:29" ht="15.75" customHeight="1" x14ac:dyDescent="0.3">
      <c r="C3" s="26" t="s">
        <v>12</v>
      </c>
      <c r="D3" s="27"/>
      <c r="E3" s="27"/>
      <c r="F3" s="27"/>
      <c r="G3" s="27"/>
      <c r="H3" s="27"/>
      <c r="I3" s="27"/>
      <c r="J3" s="27"/>
      <c r="K3" s="27"/>
      <c r="L3" s="27"/>
      <c r="M3" s="27"/>
      <c r="N3" s="27"/>
      <c r="O3" s="27"/>
      <c r="P3" s="27"/>
      <c r="Q3" s="27"/>
      <c r="R3" s="27"/>
      <c r="S3" s="27"/>
      <c r="T3" s="27"/>
      <c r="U3" s="27"/>
      <c r="V3" s="27"/>
      <c r="W3" s="27"/>
      <c r="X3" s="27"/>
      <c r="Y3" s="27"/>
      <c r="Z3" s="27"/>
      <c r="AA3" s="27"/>
      <c r="AB3" s="28"/>
      <c r="AC3" s="25"/>
    </row>
    <row r="4" spans="3:29" x14ac:dyDescent="0.3">
      <c r="C4" s="22" t="s">
        <v>2</v>
      </c>
      <c r="D4" s="19">
        <v>2000</v>
      </c>
      <c r="E4" s="19">
        <v>2001</v>
      </c>
      <c r="F4" s="19">
        <v>2002</v>
      </c>
      <c r="G4" s="19">
        <v>2003</v>
      </c>
      <c r="H4" s="19">
        <v>2004</v>
      </c>
      <c r="I4" s="19">
        <v>2005</v>
      </c>
      <c r="J4" s="19">
        <v>2006</v>
      </c>
      <c r="K4" s="19">
        <v>2007</v>
      </c>
      <c r="L4" s="19">
        <v>2008</v>
      </c>
      <c r="M4" s="19">
        <v>2009</v>
      </c>
      <c r="N4" s="19">
        <v>2010</v>
      </c>
      <c r="O4" s="19">
        <v>2011</v>
      </c>
      <c r="P4" s="19">
        <v>2012</v>
      </c>
      <c r="Q4" s="19">
        <v>2013</v>
      </c>
      <c r="R4" s="19">
        <v>2014</v>
      </c>
      <c r="S4" s="19">
        <v>2015</v>
      </c>
      <c r="T4" s="19">
        <v>2016</v>
      </c>
      <c r="U4" s="19">
        <v>2017</v>
      </c>
      <c r="V4" s="19">
        <v>2018</v>
      </c>
      <c r="W4" s="19">
        <v>2019</v>
      </c>
      <c r="X4" s="19">
        <v>2020</v>
      </c>
      <c r="Y4" s="19" t="s">
        <v>13</v>
      </c>
      <c r="Z4" s="19">
        <v>2022</v>
      </c>
      <c r="AA4" s="19">
        <v>2023</v>
      </c>
      <c r="AB4" s="19">
        <v>2024</v>
      </c>
    </row>
    <row r="5" spans="3:29" ht="15" thickBot="1" x14ac:dyDescent="0.35">
      <c r="C5" s="23"/>
      <c r="D5" s="20"/>
      <c r="E5" s="20"/>
      <c r="F5" s="20"/>
      <c r="G5" s="20"/>
      <c r="H5" s="20"/>
      <c r="I5" s="20"/>
      <c r="J5" s="20"/>
      <c r="K5" s="20"/>
      <c r="L5" s="20"/>
      <c r="M5" s="20"/>
      <c r="N5" s="20"/>
      <c r="O5" s="20"/>
      <c r="P5" s="20"/>
      <c r="Q5" s="20"/>
      <c r="R5" s="20"/>
      <c r="S5" s="20"/>
      <c r="T5" s="20"/>
      <c r="U5" s="20"/>
      <c r="V5" s="20"/>
      <c r="W5" s="20"/>
      <c r="X5" s="20"/>
      <c r="Y5" s="20"/>
      <c r="Z5" s="20"/>
      <c r="AA5" s="20"/>
      <c r="AB5" s="20"/>
    </row>
    <row r="6" spans="3:29" x14ac:dyDescent="0.3">
      <c r="C6" s="6" t="s">
        <v>8</v>
      </c>
      <c r="D6" s="7">
        <v>8405.8562586025564</v>
      </c>
      <c r="E6" s="7">
        <v>11305.15</v>
      </c>
      <c r="F6" s="7">
        <v>12254.3</v>
      </c>
      <c r="G6" s="7">
        <v>11994.22</v>
      </c>
      <c r="H6" s="7">
        <v>15592.963</v>
      </c>
      <c r="I6" s="7">
        <v>21484.727456266202</v>
      </c>
      <c r="J6" s="7">
        <v>23138.819875063</v>
      </c>
      <c r="K6" s="7">
        <v>30652.634458052002</v>
      </c>
      <c r="L6" s="7">
        <v>33533.141613610002</v>
      </c>
      <c r="M6" s="7">
        <v>42902.400000000001</v>
      </c>
      <c r="N6" s="7">
        <v>42568.7</v>
      </c>
      <c r="O6" s="7">
        <v>42359.596794229998</v>
      </c>
      <c r="P6" s="7">
        <v>49790.483665444001</v>
      </c>
      <c r="Q6" s="7">
        <v>52108.373556336301</v>
      </c>
      <c r="R6" s="7">
        <v>55976.783097361003</v>
      </c>
      <c r="S6" s="7">
        <v>61557.357262352998</v>
      </c>
      <c r="T6" s="7">
        <v>59890.230656218999</v>
      </c>
      <c r="U6" s="7">
        <v>58520.016217566001</v>
      </c>
      <c r="V6" s="7">
        <v>62922.634882051003</v>
      </c>
      <c r="W6" s="7">
        <v>61876.761714148997</v>
      </c>
      <c r="X6" s="7">
        <v>66585.489092527001</v>
      </c>
      <c r="Y6" s="7">
        <v>71803.212907039997</v>
      </c>
      <c r="Z6" s="7">
        <v>85892.934407326</v>
      </c>
      <c r="AA6" s="7">
        <v>98439.833088062005</v>
      </c>
      <c r="AB6" s="4">
        <v>126770.091637198</v>
      </c>
    </row>
    <row r="7" spans="3:29" x14ac:dyDescent="0.3">
      <c r="C7" s="8" t="s">
        <v>7</v>
      </c>
      <c r="D7" s="9">
        <v>6283.9578562027691</v>
      </c>
      <c r="E7" s="9">
        <v>6281.69</v>
      </c>
      <c r="F7" s="9">
        <v>9050.5</v>
      </c>
      <c r="G7" s="9">
        <v>9611.93</v>
      </c>
      <c r="H7" s="9">
        <v>9026.3829999999998</v>
      </c>
      <c r="I7" s="9">
        <v>10333.722372392</v>
      </c>
      <c r="J7" s="9">
        <v>11011.249365975</v>
      </c>
      <c r="K7" s="9">
        <v>11810.330220530001</v>
      </c>
      <c r="L7" s="9">
        <v>13463.126683854</v>
      </c>
      <c r="M7" s="9">
        <v>15249.3</v>
      </c>
      <c r="N7" s="9">
        <v>17161</v>
      </c>
      <c r="O7" s="9">
        <v>17272.521435718001</v>
      </c>
      <c r="P7" s="9">
        <v>18965.474797072999</v>
      </c>
      <c r="Q7" s="9">
        <v>22094.592637782702</v>
      </c>
      <c r="R7" s="9">
        <v>23157.842895358001</v>
      </c>
      <c r="S7" s="9">
        <v>24767.315929634002</v>
      </c>
      <c r="T7" s="9">
        <v>26223.109235159998</v>
      </c>
      <c r="U7" s="9">
        <v>28384.174891803999</v>
      </c>
      <c r="V7" s="9">
        <v>29680.666386899</v>
      </c>
      <c r="W7" s="9">
        <v>31720.443218019002</v>
      </c>
      <c r="X7" s="9">
        <v>35554.784724074998</v>
      </c>
      <c r="Y7" s="9">
        <v>37890.569838237003</v>
      </c>
      <c r="Z7" s="9">
        <v>40637.200188552</v>
      </c>
      <c r="AA7" s="9">
        <v>46804.097538804002</v>
      </c>
      <c r="AB7" s="4">
        <v>61105.723961848998</v>
      </c>
    </row>
    <row r="8" spans="3:29" x14ac:dyDescent="0.3">
      <c r="C8" s="6" t="s">
        <v>5</v>
      </c>
      <c r="D8" s="7">
        <v>3976.1774087190206</v>
      </c>
      <c r="E8" s="7">
        <v>4961.25</v>
      </c>
      <c r="F8" s="7">
        <v>4191.8641340000004</v>
      </c>
      <c r="G8" s="7">
        <v>4603.6244040000001</v>
      </c>
      <c r="H8" s="7">
        <v>6021.6637808269998</v>
      </c>
      <c r="I8" s="7">
        <v>6378.5936892398004</v>
      </c>
      <c r="J8" s="7">
        <v>7059.3620620679994</v>
      </c>
      <c r="K8" s="7">
        <v>7688.1669179030005</v>
      </c>
      <c r="L8" s="7">
        <v>9360.4460113829991</v>
      </c>
      <c r="M8" s="7">
        <v>9459.6</v>
      </c>
      <c r="N8" s="7">
        <v>10687.2</v>
      </c>
      <c r="O8" s="7">
        <v>11846.417323901</v>
      </c>
      <c r="P8" s="7">
        <v>12950.395634593</v>
      </c>
      <c r="Q8" s="7">
        <v>15047.52219646</v>
      </c>
      <c r="R8" s="7">
        <v>21648.905814226</v>
      </c>
      <c r="S8" s="7">
        <v>22767.927236656</v>
      </c>
      <c r="T8" s="7">
        <v>24844.114281074999</v>
      </c>
      <c r="U8" s="7">
        <v>25502.171138280999</v>
      </c>
      <c r="V8" s="7">
        <v>29434.833846685</v>
      </c>
      <c r="W8" s="7">
        <v>33844.539511067</v>
      </c>
      <c r="X8" s="7">
        <v>37844.566856425998</v>
      </c>
      <c r="Y8" s="7">
        <v>40569.842925641999</v>
      </c>
      <c r="Z8" s="7">
        <v>46219.574038428</v>
      </c>
      <c r="AA8" s="7">
        <v>54391.021472868</v>
      </c>
      <c r="AB8" s="16">
        <v>67529.905314374002</v>
      </c>
    </row>
    <row r="9" spans="3:29" x14ac:dyDescent="0.3">
      <c r="C9" s="8" t="s">
        <v>3</v>
      </c>
      <c r="D9" s="9">
        <v>830.8767383398615</v>
      </c>
      <c r="E9" s="9">
        <v>1254.92</v>
      </c>
      <c r="F9" s="9">
        <v>480.5</v>
      </c>
      <c r="G9" s="9">
        <v>1065</v>
      </c>
      <c r="H9" s="9">
        <v>1016.38</v>
      </c>
      <c r="I9" s="9">
        <v>1412.5803551429999</v>
      </c>
      <c r="J9" s="9">
        <v>1500.2370614290003</v>
      </c>
      <c r="K9" s="9">
        <v>1753.218792958</v>
      </c>
      <c r="L9" s="9">
        <v>1278.6283340699999</v>
      </c>
      <c r="M9" s="9">
        <v>2507.6999999999998</v>
      </c>
      <c r="N9" s="9">
        <v>2633.7</v>
      </c>
      <c r="O9" s="9">
        <v>2571.156331662</v>
      </c>
      <c r="P9" s="9">
        <v>2679.982129432</v>
      </c>
      <c r="Q9" s="9">
        <v>3278.2892546447301</v>
      </c>
      <c r="R9" s="9">
        <v>3585.1274342470001</v>
      </c>
      <c r="S9" s="9">
        <v>3203.5917232390002</v>
      </c>
      <c r="T9" s="9">
        <v>2924.5434887480001</v>
      </c>
      <c r="U9" s="9">
        <v>3015.0616961539999</v>
      </c>
      <c r="V9" s="9">
        <v>2961.4909460610002</v>
      </c>
      <c r="W9" s="9">
        <v>3028.397900811</v>
      </c>
      <c r="X9" s="9">
        <v>3439.947915882</v>
      </c>
      <c r="Y9" s="9">
        <v>3997.6268685059999</v>
      </c>
      <c r="Z9" s="9">
        <v>4238.0862270520001</v>
      </c>
      <c r="AA9" s="9">
        <v>4786.3756503880004</v>
      </c>
      <c r="AB9" s="17">
        <v>7790.3784654629999</v>
      </c>
    </row>
    <row r="10" spans="3:29" x14ac:dyDescent="0.3">
      <c r="C10" s="6" t="s">
        <v>4</v>
      </c>
      <c r="D10" s="7">
        <v>1173.1142304831262</v>
      </c>
      <c r="E10" s="7">
        <v>456.15</v>
      </c>
      <c r="F10" s="7">
        <v>797.7</v>
      </c>
      <c r="G10" s="7">
        <v>414</v>
      </c>
      <c r="H10" s="7">
        <v>333.053</v>
      </c>
      <c r="I10" s="7">
        <v>450.91872014200004</v>
      </c>
      <c r="J10" s="7">
        <v>488.57088736999992</v>
      </c>
      <c r="K10" s="7">
        <v>704.78315890099998</v>
      </c>
      <c r="L10" s="7">
        <v>1594.247111444</v>
      </c>
      <c r="M10" s="7">
        <v>890.1</v>
      </c>
      <c r="N10" s="7">
        <v>878.7</v>
      </c>
      <c r="O10" s="7">
        <v>1144.747521985</v>
      </c>
      <c r="P10" s="7">
        <v>1455.2047885320001</v>
      </c>
      <c r="Q10" s="7">
        <v>2396.14076488209</v>
      </c>
      <c r="R10" s="7">
        <v>2672.8947807039999</v>
      </c>
      <c r="S10" s="7">
        <v>3004.076170759</v>
      </c>
      <c r="T10" s="7">
        <v>1785.8889753000001</v>
      </c>
      <c r="U10" s="7">
        <v>2203.613916153</v>
      </c>
      <c r="V10" s="7">
        <v>2099.2715541600001</v>
      </c>
      <c r="W10" s="7">
        <v>2327.6110094730002</v>
      </c>
      <c r="X10" s="7">
        <v>2951.8531331929998</v>
      </c>
      <c r="Y10" s="7">
        <v>3297.957141372</v>
      </c>
      <c r="Z10" s="7">
        <v>3256.2861599540001</v>
      </c>
      <c r="AA10" s="7">
        <v>3247.740114059</v>
      </c>
      <c r="AB10" s="16">
        <v>5864.723958988</v>
      </c>
    </row>
    <row r="11" spans="3:29" x14ac:dyDescent="0.3">
      <c r="C11" s="8" t="s">
        <v>6</v>
      </c>
      <c r="D11" s="9">
        <v>500.85645282066793</v>
      </c>
      <c r="E11" s="9">
        <v>232</v>
      </c>
      <c r="F11" s="9">
        <v>107.6</v>
      </c>
      <c r="G11" s="9">
        <v>300.39999999999998</v>
      </c>
      <c r="H11" s="9">
        <v>593.81600000000003</v>
      </c>
      <c r="I11" s="9">
        <v>389.36088391599998</v>
      </c>
      <c r="J11" s="9">
        <v>564.34103093199997</v>
      </c>
      <c r="K11" s="9">
        <v>726.589633209</v>
      </c>
      <c r="L11" s="9">
        <v>925.36187655000003</v>
      </c>
      <c r="M11" s="9">
        <v>1014.8</v>
      </c>
      <c r="N11" s="9">
        <v>981.3</v>
      </c>
      <c r="O11" s="9">
        <v>1060.1454713749999</v>
      </c>
      <c r="P11" s="9">
        <v>1156.9043883859999</v>
      </c>
      <c r="Q11" s="9">
        <v>1556.6043729826799</v>
      </c>
      <c r="R11" s="9">
        <v>1180.8021901039999</v>
      </c>
      <c r="S11" s="9">
        <v>1168.772112201</v>
      </c>
      <c r="T11" s="9">
        <v>827.76384438299999</v>
      </c>
      <c r="U11" s="9">
        <v>843.32270633200005</v>
      </c>
      <c r="V11" s="9">
        <v>799.36287306899999</v>
      </c>
      <c r="W11" s="9">
        <v>1344.8062042920001</v>
      </c>
      <c r="X11" s="9">
        <v>1598.6642840530001</v>
      </c>
      <c r="Y11" s="9">
        <v>1601.264686021</v>
      </c>
      <c r="Z11" s="9">
        <v>1861.2696955670001</v>
      </c>
      <c r="AA11" s="9">
        <v>1903.171200671</v>
      </c>
      <c r="AB11" s="17">
        <v>3826.6525712930002</v>
      </c>
    </row>
    <row r="12" spans="3:29" x14ac:dyDescent="0.3">
      <c r="C12" s="10" t="s">
        <v>1</v>
      </c>
      <c r="D12" s="11">
        <f>SUM(D6:D11)</f>
        <v>21170.838945168001</v>
      </c>
      <c r="E12" s="11">
        <f t="shared" ref="E12:R12" si="0">SUM(E6:E11)</f>
        <v>24491.160000000003</v>
      </c>
      <c r="F12" s="11">
        <f t="shared" si="0"/>
        <v>26882.464133999998</v>
      </c>
      <c r="G12" s="11">
        <f t="shared" si="0"/>
        <v>27989.174404000005</v>
      </c>
      <c r="H12" s="11">
        <f t="shared" si="0"/>
        <v>32584.258780826996</v>
      </c>
      <c r="I12" s="11">
        <f t="shared" si="0"/>
        <v>40449.903477099004</v>
      </c>
      <c r="J12" s="11">
        <f t="shared" si="0"/>
        <v>43762.580282837</v>
      </c>
      <c r="K12" s="11">
        <f t="shared" si="0"/>
        <v>53335.723181553003</v>
      </c>
      <c r="L12" s="11">
        <f t="shared" si="0"/>
        <v>60154.951630911004</v>
      </c>
      <c r="M12" s="11">
        <f t="shared" si="0"/>
        <v>72023.900000000009</v>
      </c>
      <c r="N12" s="11">
        <f t="shared" si="0"/>
        <v>74910.599999999991</v>
      </c>
      <c r="O12" s="11">
        <f t="shared" si="0"/>
        <v>76254.584878870999</v>
      </c>
      <c r="P12" s="11">
        <f t="shared" si="0"/>
        <v>86998.445403460006</v>
      </c>
      <c r="Q12" s="11">
        <f t="shared" si="0"/>
        <v>96481.522783088498</v>
      </c>
      <c r="R12" s="11">
        <f t="shared" si="0"/>
        <v>108222.356212</v>
      </c>
      <c r="S12" s="11">
        <v>116469.04043484201</v>
      </c>
      <c r="T12" s="11">
        <v>116495.65048088499</v>
      </c>
      <c r="U12" s="11">
        <v>118468.36056629001</v>
      </c>
      <c r="V12" s="11">
        <f>+SUM(V6:V11)</f>
        <v>127898.26048892501</v>
      </c>
      <c r="W12" s="11">
        <f t="shared" ref="W12:Y12" si="1">+SUM(W6:W11)</f>
        <v>134142.55955781098</v>
      </c>
      <c r="X12" s="11">
        <f t="shared" si="1"/>
        <v>147975.306006156</v>
      </c>
      <c r="Y12" s="11">
        <f t="shared" si="1"/>
        <v>159160.47436681797</v>
      </c>
      <c r="Z12" s="11">
        <v>182105.35071687901</v>
      </c>
      <c r="AA12" s="11">
        <f>SUM(AA6:AA11)</f>
        <v>209572.23906485201</v>
      </c>
      <c r="AB12" s="11">
        <f>SUM(AB6:AB11)</f>
        <v>272887.47590916499</v>
      </c>
    </row>
    <row r="13" spans="3:29" x14ac:dyDescent="0.3">
      <c r="C13" s="12" t="s">
        <v>9</v>
      </c>
      <c r="D13" s="13">
        <v>31007.432070454</v>
      </c>
      <c r="E13" s="13">
        <v>35583</v>
      </c>
      <c r="F13" s="13">
        <v>39206.564134</v>
      </c>
      <c r="G13" s="13">
        <v>40785.924404000005</v>
      </c>
      <c r="H13" s="13">
        <v>47423.929780827006</v>
      </c>
      <c r="I13" s="13">
        <v>58490.748156934009</v>
      </c>
      <c r="J13" s="13">
        <v>64029.346810256015</v>
      </c>
      <c r="K13" s="13">
        <v>76632.57800163202</v>
      </c>
      <c r="L13" s="13">
        <v>86420.924606173998</v>
      </c>
      <c r="M13" s="13">
        <v>103460.3</v>
      </c>
      <c r="N13" s="13">
        <v>107583.2</v>
      </c>
      <c r="O13" s="13">
        <v>109513.658091037</v>
      </c>
      <c r="P13" s="13">
        <v>124943.91634717699</v>
      </c>
      <c r="Q13" s="13">
        <f>138557.816427072*1+140057.816427072*0</f>
        <v>138557.81642707199</v>
      </c>
      <c r="R13" s="13">
        <v>155417.79867339498</v>
      </c>
      <c r="S13" s="13">
        <v>167255.18934555101</v>
      </c>
      <c r="T13" s="13">
        <v>167293.37108152901</v>
      </c>
      <c r="U13" s="13">
        <v>170086.03039291201</v>
      </c>
      <c r="V13" s="13">
        <v>183613.16532036301</v>
      </c>
      <c r="W13" s="13">
        <v>192562.491548483</v>
      </c>
      <c r="X13" s="13">
        <v>212417.71555115699</v>
      </c>
      <c r="Y13" s="13">
        <v>238099.73723812</v>
      </c>
      <c r="Z13" s="13">
        <v>272384.392349186</v>
      </c>
      <c r="AA13" s="13">
        <v>313435.013265163</v>
      </c>
      <c r="AB13" s="13">
        <v>408075.58779851999</v>
      </c>
    </row>
    <row r="14" spans="3:29" x14ac:dyDescent="0.3">
      <c r="C14" s="14" t="s">
        <v>10</v>
      </c>
      <c r="D14" s="15">
        <f t="shared" ref="D14:P14" si="2">+D12/D13*100</f>
        <v>68.276659921609635</v>
      </c>
      <c r="E14" s="15">
        <f t="shared" si="2"/>
        <v>68.828260686282789</v>
      </c>
      <c r="F14" s="15">
        <f t="shared" si="2"/>
        <v>68.566233047408204</v>
      </c>
      <c r="G14" s="15">
        <f t="shared" si="2"/>
        <v>68.624592461744029</v>
      </c>
      <c r="H14" s="15">
        <f t="shared" si="2"/>
        <v>68.708474669681351</v>
      </c>
      <c r="I14" s="15">
        <f t="shared" si="2"/>
        <v>69.15607126202184</v>
      </c>
      <c r="J14" s="15">
        <f t="shared" si="2"/>
        <v>68.347691274319317</v>
      </c>
      <c r="K14" s="15">
        <f t="shared" si="2"/>
        <v>69.599280844260676</v>
      </c>
      <c r="L14" s="15">
        <f t="shared" si="2"/>
        <v>69.606928999014059</v>
      </c>
      <c r="M14" s="15">
        <f t="shared" si="2"/>
        <v>69.615011748467779</v>
      </c>
      <c r="N14" s="15">
        <f t="shared" si="2"/>
        <v>69.630388387778012</v>
      </c>
      <c r="O14" s="15">
        <f t="shared" si="2"/>
        <v>69.630205225618298</v>
      </c>
      <c r="P14" s="15">
        <f t="shared" si="2"/>
        <v>69.629997159462079</v>
      </c>
      <c r="Q14" s="15">
        <f>+Q12/Q13*100</f>
        <v>69.632681339107435</v>
      </c>
      <c r="R14" s="15">
        <f t="shared" ref="R14" si="3">+R12/R13*100</f>
        <v>69.633180456651218</v>
      </c>
      <c r="S14" s="15">
        <v>69.635531722854779</v>
      </c>
      <c r="T14" s="15">
        <v>69.635544868129784</v>
      </c>
      <c r="U14" s="15">
        <v>69.652022739679936</v>
      </c>
      <c r="V14" s="15">
        <v>69.65636710514292</v>
      </c>
      <c r="W14" s="15">
        <v>69.661832104014309</v>
      </c>
      <c r="X14" s="15">
        <v>69.662412865239006</v>
      </c>
      <c r="Y14" s="15">
        <v>66.846136082730723</v>
      </c>
      <c r="Z14" s="15">
        <v>66.856015187326577</v>
      </c>
      <c r="AA14" s="15">
        <f>+AA12/AA13*100</f>
        <v>66.86305938882326</v>
      </c>
      <c r="AB14" s="15">
        <f>+AB12/AB13*100</f>
        <v>66.871796321199767</v>
      </c>
    </row>
    <row r="15" spans="3:29" x14ac:dyDescent="0.3">
      <c r="C15" s="3"/>
      <c r="D15" s="5"/>
      <c r="E15" s="5"/>
      <c r="F15" s="5"/>
      <c r="G15" s="5"/>
      <c r="H15" s="5"/>
      <c r="I15" s="5"/>
      <c r="J15" s="5"/>
      <c r="K15" s="5"/>
      <c r="L15" s="5"/>
      <c r="M15" s="5"/>
      <c r="N15" s="5"/>
      <c r="O15" s="5"/>
      <c r="P15" s="5"/>
      <c r="Q15" s="3"/>
      <c r="R15" s="3"/>
      <c r="S15" s="3"/>
      <c r="T15" s="3"/>
      <c r="U15" s="3"/>
      <c r="V15" s="3"/>
      <c r="W15" s="3"/>
      <c r="X15" s="3"/>
      <c r="Y15" s="3"/>
      <c r="Z15" s="3"/>
      <c r="AA15" s="3"/>
      <c r="AB15" s="3"/>
    </row>
    <row r="16" spans="3:29" ht="24.75" customHeight="1" x14ac:dyDescent="0.3">
      <c r="C16" s="18" t="s">
        <v>11</v>
      </c>
      <c r="D16" s="18"/>
      <c r="E16" s="18"/>
      <c r="F16" s="18"/>
      <c r="G16" s="18"/>
      <c r="H16" s="18"/>
      <c r="I16" s="18"/>
      <c r="J16" s="18"/>
      <c r="K16" s="18"/>
      <c r="L16" s="18"/>
      <c r="M16" s="18"/>
      <c r="N16" s="18"/>
      <c r="O16" s="18"/>
      <c r="P16" s="18"/>
      <c r="Q16" s="18"/>
      <c r="R16" s="18"/>
      <c r="S16" s="18"/>
      <c r="T16" s="18"/>
      <c r="U16" s="18"/>
      <c r="V16" s="18"/>
      <c r="W16" s="18"/>
      <c r="X16" s="18"/>
      <c r="Y16" s="18"/>
      <c r="Z16" s="3"/>
      <c r="AA16" s="3"/>
      <c r="AB16" s="3"/>
    </row>
    <row r="17" spans="3:28" ht="24.75" customHeight="1" x14ac:dyDescent="0.3">
      <c r="C17" s="21" t="s">
        <v>14</v>
      </c>
      <c r="D17" s="21"/>
      <c r="E17" s="21"/>
      <c r="F17" s="21"/>
      <c r="G17" s="21"/>
      <c r="H17" s="21"/>
      <c r="I17" s="21"/>
      <c r="J17" s="21"/>
      <c r="K17" s="21"/>
      <c r="L17" s="21"/>
      <c r="M17" s="21"/>
      <c r="N17" s="21"/>
      <c r="O17" s="21"/>
      <c r="P17" s="21"/>
      <c r="Q17" s="21"/>
      <c r="R17" s="21"/>
      <c r="S17" s="21"/>
      <c r="T17" s="21"/>
      <c r="U17" s="21"/>
      <c r="V17" s="21"/>
      <c r="W17" s="21"/>
      <c r="X17" s="21"/>
      <c r="Y17" s="21"/>
      <c r="Z17" s="21"/>
      <c r="AA17" s="21"/>
      <c r="AB17" s="21"/>
    </row>
    <row r="19" spans="3:28" x14ac:dyDescent="0.3">
      <c r="U19" s="2"/>
      <c r="V19" s="2"/>
      <c r="W19" s="2"/>
      <c r="X19" s="2"/>
    </row>
    <row r="20" spans="3:28" x14ac:dyDescent="0.3">
      <c r="U20" s="2"/>
      <c r="V20" s="2"/>
      <c r="W20" s="2"/>
      <c r="X20" s="2"/>
    </row>
  </sheetData>
  <mergeCells count="30">
    <mergeCell ref="C2:AB2"/>
    <mergeCell ref="C17:AB17"/>
    <mergeCell ref="AA4:AA5"/>
    <mergeCell ref="X4:X5"/>
    <mergeCell ref="V4:V5"/>
    <mergeCell ref="C4:C5"/>
    <mergeCell ref="D4:D5"/>
    <mergeCell ref="E4:E5"/>
    <mergeCell ref="F4:F5"/>
    <mergeCell ref="U4:U5"/>
    <mergeCell ref="T4:T5"/>
    <mergeCell ref="N4:N5"/>
    <mergeCell ref="K4:K5"/>
    <mergeCell ref="Z4:Z5"/>
    <mergeCell ref="Y4:Y5"/>
    <mergeCell ref="C3:AB3"/>
    <mergeCell ref="C16:Y16"/>
    <mergeCell ref="AB4:AB5"/>
    <mergeCell ref="W4:W5"/>
    <mergeCell ref="G4:G5"/>
    <mergeCell ref="H4:H5"/>
    <mergeCell ref="I4:I5"/>
    <mergeCell ref="J4:J5"/>
    <mergeCell ref="S4:S5"/>
    <mergeCell ref="O4:O5"/>
    <mergeCell ref="P4:P5"/>
    <mergeCell ref="Q4:Q5"/>
    <mergeCell ref="R4:R5"/>
    <mergeCell ref="L4:L5"/>
    <mergeCell ref="M4:M5"/>
  </mergeCells>
  <pageMargins left="0.7" right="0.7" top="0.75" bottom="0.75" header="0.3" footer="0.3"/>
  <pageSetup scale="41" fitToHeight="0" orientation="landscape" r:id="rId1"/>
  <ignoredErrors>
    <ignoredError sqref="D12:R12 V12:Y12 AA12:AB12"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Distribución Gasto Social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Sebastian Estupiñan Heredia</dc:creator>
  <cp:lastModifiedBy>Adriana Isabel Hernandez Gil</cp:lastModifiedBy>
  <cp:lastPrinted>2023-10-09T13:34:39Z</cp:lastPrinted>
  <dcterms:created xsi:type="dcterms:W3CDTF">2012-10-26T21:26:42Z</dcterms:created>
  <dcterms:modified xsi:type="dcterms:W3CDTF">2024-01-22T18:58:46Z</dcterms:modified>
</cp:coreProperties>
</file>