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always" codeName="ThisWorkbook" autoCompressPictures="0"/>
  <mc:AlternateContent xmlns:mc="http://schemas.openxmlformats.org/markup-compatibility/2006">
    <mc:Choice Requires="x15">
      <x15ac:absPath xmlns:x15ac="http://schemas.microsoft.com/office/spreadsheetml/2010/11/ac" url="Z:\SACP\GCP\INFORMACION PGN\CIRCULARES PGN\2024\"/>
    </mc:Choice>
  </mc:AlternateContent>
  <xr:revisionPtr revIDLastSave="0" documentId="13_ncr:1_{797F0A64-B0E7-4E0B-8597-C17D698A558E}" xr6:coauthVersionLast="47" xr6:coauthVersionMax="47" xr10:uidLastSave="{00000000-0000-0000-0000-000000000000}"/>
  <bookViews>
    <workbookView xWindow="-120" yWindow="-120" windowWidth="29040" windowHeight="15720" tabRatio="855" activeTab="6" xr2:uid="{00000000-000D-0000-FFFF-FFFF00000000}"/>
  </bookViews>
  <sheets>
    <sheet name="Formulario 1.1- Ingresos E.P" sheetId="8" r:id="rId1"/>
    <sheet name="Formulario 1.1A - Cálculo I-E.P" sheetId="3" r:id="rId2"/>
    <sheet name="Formulario 1.2 - Ingresos F.E " sheetId="10" r:id="rId3"/>
    <sheet name="Formulario 1.2A-Cálculo I-F.E" sheetId="11" r:id="rId4"/>
    <sheet name="DESPLEGABLES" sheetId="2" state="hidden" r:id="rId5"/>
    <sheet name="Formulario 2- Gasto" sheetId="7" r:id="rId6"/>
    <sheet name="Formulario 3-Clas. Económica" sheetId="16" r:id="rId7"/>
    <sheet name="Formulario 5- Deuda Pública" sheetId="15" r:id="rId8"/>
  </sheets>
  <definedNames>
    <definedName name="_xlnm._FilterDatabase" localSheetId="4" hidden="1">DESPLEGABLES!$P$1:$Q$31</definedName>
    <definedName name="_xlnm._FilterDatabase" localSheetId="5" hidden="1">'Formulario 2- Gasto'!$A$14:$D$518</definedName>
    <definedName name="_ftn1" localSheetId="4">DESPLEGABLES!$Y$79</definedName>
    <definedName name="_ftnref1" localSheetId="4">DESPLEGABLES!$Y$69</definedName>
    <definedName name="activo" localSheetId="3">DESPLEGABLES!#REF!</definedName>
    <definedName name="activo" localSheetId="6">DESPLEGABLES!#REF!</definedName>
    <definedName name="activo">DESPLEGABLES!#REF!</definedName>
    <definedName name="bien_o_servicio" localSheetId="3">DESPLEGABLES!#REF!</definedName>
    <definedName name="bien_o_servicio" localSheetId="6">DESPLEGABLES!#REF!</definedName>
    <definedName name="bien_o_servicio">DESPLEGABLES!#REF!</definedName>
    <definedName name="CPC" localSheetId="3">DESPLEGABLES!#REF!</definedName>
    <definedName name="CPC" localSheetId="6">DESPLEGABLES!#REF!</definedName>
    <definedName name="CPC">DESPLEGABLES!#REF!</definedName>
    <definedName name="Derechos_administrativos" localSheetId="3">DESPLEGABLES!#REF!</definedName>
    <definedName name="Derechos_administrativos" localSheetId="6">DESPLEGABLES!#REF!</definedName>
    <definedName name="Derechos_administrativos">DESPLEGABLES!#REF!</definedName>
    <definedName name="Fondos" localSheetId="3">DESPLEGABLES!#REF!</definedName>
    <definedName name="Fondos" localSheetId="6">DESPLEGABLES!#REF!</definedName>
    <definedName name="Fondos">DESPLEGABLES!#REF!</definedName>
    <definedName name="TIPO_DE_INGRESO" localSheetId="3">DESPLEGABLES!#REF!</definedName>
    <definedName name="TIPO_DE_INGRESO" localSheetId="6">DESPLEGABLES!#REF!</definedName>
    <definedName name="TIPO_DE_INGRESO">DESPLEGABLES!#REF!</definedName>
    <definedName name="TIPO_DE_INGRESO_A_REGISTRAR" localSheetId="3">DESPLEGABLES!#REF!</definedName>
    <definedName name="TIPO_DE_INGRESO_A_REGISTRAR" localSheetId="6">DESPLEGABLES!#REF!</definedName>
    <definedName name="TIPO_DE_INGRESO_A_REGISTRAR">DESPLEGABLES!#REF!</definedName>
    <definedName name="TIPO_INGRESO" localSheetId="3">DESPLEGABLES!#REF!</definedName>
    <definedName name="TIPO_INGRESO" localSheetId="6">DESPLEGABLES!#REF!</definedName>
    <definedName name="TIPO_INGRESO">DESPLEGABLES!#REF!</definedName>
    <definedName name="Ventas_de_establecimientos_de_mercado" localSheetId="3">DESPLEGABLES!#REF!</definedName>
    <definedName name="Ventas_de_establecimientos_de_mercado" localSheetId="6">DESPLEGABLES!#REF!</definedName>
    <definedName name="Ventas_de_establecimientos_de_mercado">DESPLEGABLES!#REF!</definedName>
    <definedName name="Ventas_incidentales_de_establecimiento_no_de_mercado" localSheetId="3">DESPLEGABLES!#REF!</definedName>
    <definedName name="Ventas_incidentales_de_establecimiento_no_de_mercado" localSheetId="6">DESPLEGABLES!#REF!</definedName>
    <definedName name="Ventas_incidentales_de_establecimiento_no_de_mercado">DESPLEGABLES!#REF!</definedName>
    <definedName name="Ventas_incidentales_de_establecimientos_no_de_mercado" localSheetId="3">DESPLEGABLES!#REF!</definedName>
    <definedName name="Ventas_incidentales_de_establecimientos_no_de_mercado" localSheetId="6">DESPLEGABLES!#REF!</definedName>
    <definedName name="Ventas_incidentales_de_establecimientos_no_de_mercado">DESPLEGABLES!#REF!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16" l="1"/>
  <c r="Q19" i="16"/>
  <c r="G14" i="16"/>
  <c r="F14" i="16"/>
  <c r="E17" i="16"/>
  <c r="M14" i="16"/>
  <c r="Q17" i="16"/>
  <c r="O14" i="16"/>
  <c r="N14" i="16"/>
  <c r="E15" i="16"/>
  <c r="G8" i="7"/>
  <c r="F149" i="7"/>
  <c r="G239" i="7"/>
  <c r="I239" i="7"/>
  <c r="J239" i="7"/>
  <c r="L239" i="7"/>
  <c r="M239" i="7"/>
  <c r="F239" i="7"/>
  <c r="H328" i="7"/>
  <c r="K328" i="7"/>
  <c r="N328" i="7"/>
  <c r="H329" i="7"/>
  <c r="K329" i="7"/>
  <c r="N329" i="7"/>
  <c r="I149" i="7"/>
  <c r="J149" i="7"/>
  <c r="L149" i="7"/>
  <c r="M149" i="7"/>
  <c r="G149" i="7"/>
  <c r="H208" i="7"/>
  <c r="K208" i="7"/>
  <c r="N208" i="7"/>
  <c r="H209" i="7"/>
  <c r="K209" i="7"/>
  <c r="N209" i="7"/>
  <c r="H210" i="7"/>
  <c r="K210" i="7"/>
  <c r="N210" i="7"/>
  <c r="F7" i="8" l="1"/>
  <c r="N458" i="7" l="1"/>
  <c r="K458" i="7"/>
  <c r="M457" i="7"/>
  <c r="M454" i="7" s="1"/>
  <c r="L457" i="7"/>
  <c r="L454" i="7" s="1"/>
  <c r="J457" i="7"/>
  <c r="J454" i="7" s="1"/>
  <c r="I457" i="7"/>
  <c r="I454" i="7" s="1"/>
  <c r="G457" i="7"/>
  <c r="F457" i="7"/>
  <c r="F454" i="7" s="1"/>
  <c r="H458" i="7"/>
  <c r="N322" i="7"/>
  <c r="N323" i="7"/>
  <c r="N324" i="7"/>
  <c r="N325" i="7"/>
  <c r="N326" i="7"/>
  <c r="N327" i="7"/>
  <c r="K323" i="7"/>
  <c r="K324" i="7"/>
  <c r="K325" i="7"/>
  <c r="K326" i="7"/>
  <c r="K327" i="7"/>
  <c r="H323" i="7"/>
  <c r="H324" i="7"/>
  <c r="H325" i="7"/>
  <c r="H326" i="7"/>
  <c r="H327" i="7"/>
  <c r="N195" i="7"/>
  <c r="N196" i="7"/>
  <c r="N197" i="7"/>
  <c r="N198" i="7"/>
  <c r="N199" i="7"/>
  <c r="N200" i="7"/>
  <c r="N201" i="7"/>
  <c r="N202" i="7"/>
  <c r="N203" i="7"/>
  <c r="N204" i="7"/>
  <c r="N205" i="7"/>
  <c r="N206" i="7"/>
  <c r="N207" i="7"/>
  <c r="K207" i="7"/>
  <c r="K195" i="7"/>
  <c r="K196" i="7"/>
  <c r="K197" i="7"/>
  <c r="K198" i="7"/>
  <c r="K199" i="7"/>
  <c r="K200" i="7"/>
  <c r="K201" i="7"/>
  <c r="K202" i="7"/>
  <c r="K203" i="7"/>
  <c r="K204" i="7"/>
  <c r="K205" i="7"/>
  <c r="K206" i="7"/>
  <c r="H195" i="7"/>
  <c r="H196" i="7"/>
  <c r="H197" i="7"/>
  <c r="H198" i="7"/>
  <c r="H199" i="7"/>
  <c r="H200" i="7"/>
  <c r="H201" i="7"/>
  <c r="H202" i="7"/>
  <c r="H203" i="7"/>
  <c r="H204" i="7"/>
  <c r="H205" i="7"/>
  <c r="H206" i="7"/>
  <c r="H207" i="7"/>
  <c r="M46" i="7"/>
  <c r="N105" i="7"/>
  <c r="N106" i="7"/>
  <c r="N107" i="7"/>
  <c r="N108" i="7"/>
  <c r="N109" i="7"/>
  <c r="N110" i="7"/>
  <c r="N111" i="7"/>
  <c r="K105" i="7"/>
  <c r="K106" i="7"/>
  <c r="K107" i="7"/>
  <c r="K108" i="7"/>
  <c r="K109" i="7"/>
  <c r="K110" i="7"/>
  <c r="K111" i="7"/>
  <c r="H105" i="7"/>
  <c r="H106" i="7"/>
  <c r="H107" i="7"/>
  <c r="H108" i="7"/>
  <c r="H109" i="7"/>
  <c r="H110" i="7"/>
  <c r="H111" i="7"/>
  <c r="F17" i="7"/>
  <c r="F222" i="7"/>
  <c r="F211" i="7"/>
  <c r="F46" i="7"/>
  <c r="F42" i="7"/>
  <c r="F37" i="7"/>
  <c r="F34" i="7"/>
  <c r="F31" i="7"/>
  <c r="H33" i="10"/>
  <c r="G33" i="10"/>
  <c r="G101" i="8"/>
  <c r="G98" i="8"/>
  <c r="G90" i="8"/>
  <c r="G86" i="8"/>
  <c r="G83" i="8"/>
  <c r="G80" i="8"/>
  <c r="G59" i="8"/>
  <c r="G55" i="8"/>
  <c r="G35" i="8"/>
  <c r="G33" i="8"/>
  <c r="G29" i="8"/>
  <c r="H457" i="7" l="1"/>
  <c r="G454" i="7"/>
  <c r="F23" i="7" l="1"/>
  <c r="F16" i="7" s="1"/>
  <c r="G107" i="8"/>
  <c r="G79" i="8" s="1"/>
  <c r="H59" i="8"/>
  <c r="H55" i="8"/>
  <c r="H49" i="8"/>
  <c r="H48" i="8" s="1"/>
  <c r="G49" i="8"/>
  <c r="G48" i="8" s="1"/>
  <c r="G39" i="8"/>
  <c r="F490" i="7" l="1"/>
  <c r="F30" i="7"/>
  <c r="M409" i="7" l="1"/>
  <c r="L409" i="7"/>
  <c r="J409" i="7"/>
  <c r="I409" i="7"/>
  <c r="G409" i="7"/>
  <c r="F409" i="7"/>
  <c r="N407" i="7"/>
  <c r="K407" i="7"/>
  <c r="H407" i="7"/>
  <c r="N406" i="7"/>
  <c r="K406" i="7"/>
  <c r="H406" i="7"/>
  <c r="M405" i="7"/>
  <c r="L405" i="7"/>
  <c r="J405" i="7"/>
  <c r="I405" i="7"/>
  <c r="G405" i="7"/>
  <c r="F405" i="7"/>
  <c r="N20" i="7"/>
  <c r="H25" i="7"/>
  <c r="H26" i="7"/>
  <c r="L23" i="7"/>
  <c r="I23" i="7"/>
  <c r="J23" i="7"/>
  <c r="N487" i="7"/>
  <c r="K487" i="7"/>
  <c r="H487" i="7"/>
  <c r="K28" i="7" l="1"/>
  <c r="F498" i="7"/>
  <c r="K405" i="7"/>
  <c r="H405" i="7"/>
  <c r="N28" i="7"/>
  <c r="N405" i="7"/>
  <c r="H28" i="7"/>
  <c r="H414" i="7"/>
  <c r="K414" i="7"/>
  <c r="N409" i="7"/>
  <c r="N414" i="7"/>
  <c r="K409" i="7"/>
  <c r="H409" i="7"/>
  <c r="I8" i="15"/>
  <c r="M38" i="3" l="1"/>
  <c r="M37" i="3"/>
  <c r="M36" i="3"/>
  <c r="M35" i="3"/>
  <c r="M34" i="3"/>
  <c r="M33" i="3"/>
  <c r="K38" i="3"/>
  <c r="N38" i="3" s="1"/>
  <c r="K37" i="3"/>
  <c r="O37" i="3" s="1"/>
  <c r="K36" i="3"/>
  <c r="O36" i="3" s="1"/>
  <c r="K35" i="3"/>
  <c r="O35" i="3" s="1"/>
  <c r="K34" i="3"/>
  <c r="O34" i="3" s="1"/>
  <c r="K33" i="3"/>
  <c r="O33" i="3" s="1"/>
  <c r="I33" i="3"/>
  <c r="I34" i="3"/>
  <c r="I35" i="3"/>
  <c r="I36" i="3"/>
  <c r="I37" i="3"/>
  <c r="I38" i="3"/>
  <c r="F33" i="3"/>
  <c r="F34" i="3"/>
  <c r="F35" i="3"/>
  <c r="F36" i="3"/>
  <c r="F37" i="3"/>
  <c r="F38" i="3"/>
  <c r="G40" i="3"/>
  <c r="D40" i="3"/>
  <c r="O38" i="3" l="1"/>
  <c r="N33" i="3"/>
  <c r="N34" i="3"/>
  <c r="N36" i="3"/>
  <c r="N35" i="3"/>
  <c r="N37" i="3"/>
  <c r="H44" i="7"/>
  <c r="L479" i="7" l="1"/>
  <c r="M479" i="7"/>
  <c r="J479" i="7"/>
  <c r="I479" i="7"/>
  <c r="G479" i="7"/>
  <c r="F479" i="7"/>
  <c r="F475" i="7" s="1"/>
  <c r="H479" i="7" l="1"/>
  <c r="N479" i="7"/>
  <c r="D46" i="3"/>
  <c r="D21" i="3"/>
  <c r="F26" i="3"/>
  <c r="H322" i="7" l="1"/>
  <c r="K322" i="7"/>
  <c r="K424" i="7" l="1"/>
  <c r="K425" i="7"/>
  <c r="N424" i="7"/>
  <c r="N425" i="7"/>
  <c r="N238" i="7"/>
  <c r="K238" i="7"/>
  <c r="H238" i="7"/>
  <c r="N192" i="7"/>
  <c r="N193" i="7"/>
  <c r="N194" i="7"/>
  <c r="K192" i="7"/>
  <c r="K193" i="7"/>
  <c r="K194" i="7"/>
  <c r="H192" i="7"/>
  <c r="H193" i="7"/>
  <c r="H194" i="7"/>
  <c r="N189" i="7" l="1"/>
  <c r="N190" i="7"/>
  <c r="N191" i="7"/>
  <c r="K189" i="7"/>
  <c r="K190" i="7"/>
  <c r="K191" i="7"/>
  <c r="H189" i="7"/>
  <c r="H190" i="7"/>
  <c r="H191" i="7"/>
  <c r="N101" i="7"/>
  <c r="N99" i="7"/>
  <c r="N100" i="7"/>
  <c r="N102" i="7"/>
  <c r="N103" i="7"/>
  <c r="K103" i="7"/>
  <c r="H103" i="7"/>
  <c r="F382" i="7"/>
  <c r="H268" i="7"/>
  <c r="K268" i="7"/>
  <c r="N268" i="7"/>
  <c r="M34" i="7"/>
  <c r="L34" i="7"/>
  <c r="M422" i="7"/>
  <c r="L422" i="7"/>
  <c r="J422" i="7"/>
  <c r="I422" i="7"/>
  <c r="H424" i="7"/>
  <c r="H425" i="7"/>
  <c r="G422" i="7"/>
  <c r="F422" i="7"/>
  <c r="H435" i="7"/>
  <c r="H485" i="7"/>
  <c r="H486" i="7"/>
  <c r="K485" i="7"/>
  <c r="K486" i="7"/>
  <c r="N485" i="7"/>
  <c r="N486" i="7"/>
  <c r="N451" i="7"/>
  <c r="N452" i="7"/>
  <c r="N453" i="7"/>
  <c r="K451" i="7"/>
  <c r="K452" i="7"/>
  <c r="K453" i="7"/>
  <c r="H451" i="7"/>
  <c r="H452" i="7"/>
  <c r="H453" i="7"/>
  <c r="N321" i="7"/>
  <c r="K321" i="7"/>
  <c r="H321" i="7"/>
  <c r="N234" i="7"/>
  <c r="N235" i="7"/>
  <c r="N236" i="7"/>
  <c r="N237" i="7"/>
  <c r="K234" i="7"/>
  <c r="K235" i="7"/>
  <c r="K236" i="7"/>
  <c r="K237" i="7"/>
  <c r="H234" i="7"/>
  <c r="H235" i="7"/>
  <c r="H236" i="7"/>
  <c r="H237" i="7"/>
  <c r="L46" i="7"/>
  <c r="N46" i="7" s="1"/>
  <c r="J46" i="7"/>
  <c r="I46" i="7"/>
  <c r="K99" i="7"/>
  <c r="K100" i="7"/>
  <c r="K101" i="7"/>
  <c r="K102" i="7"/>
  <c r="H100" i="7"/>
  <c r="H99" i="7"/>
  <c r="H101" i="7"/>
  <c r="H102" i="7"/>
  <c r="H47" i="7"/>
  <c r="G46" i="7"/>
  <c r="H105" i="10"/>
  <c r="G105" i="10"/>
  <c r="H103" i="10"/>
  <c r="G103" i="10"/>
  <c r="D58" i="10"/>
  <c r="D59" i="10"/>
  <c r="D60" i="10"/>
  <c r="D61" i="10"/>
  <c r="D57" i="10"/>
  <c r="E51" i="10"/>
  <c r="E52" i="10"/>
  <c r="E53" i="10"/>
  <c r="E54" i="10"/>
  <c r="E55" i="10"/>
  <c r="E50" i="10"/>
  <c r="M126" i="11"/>
  <c r="M127" i="11"/>
  <c r="M128" i="11"/>
  <c r="M129" i="11"/>
  <c r="M130" i="11"/>
  <c r="K126" i="11"/>
  <c r="O126" i="11" s="1"/>
  <c r="K127" i="11"/>
  <c r="O127" i="11" s="1"/>
  <c r="K128" i="11"/>
  <c r="K129" i="11"/>
  <c r="O129" i="11" s="1"/>
  <c r="K130" i="11"/>
  <c r="O130" i="11" s="1"/>
  <c r="I126" i="11"/>
  <c r="I127" i="11"/>
  <c r="I128" i="11"/>
  <c r="I129" i="11"/>
  <c r="I130" i="11"/>
  <c r="F126" i="11"/>
  <c r="F127" i="11"/>
  <c r="F128" i="11"/>
  <c r="F129" i="11"/>
  <c r="F130" i="11"/>
  <c r="F153" i="11"/>
  <c r="F154" i="11"/>
  <c r="F155" i="11"/>
  <c r="F156" i="11"/>
  <c r="F157" i="11"/>
  <c r="F158" i="11"/>
  <c r="F159" i="11"/>
  <c r="F160" i="11"/>
  <c r="D81" i="11"/>
  <c r="O19" i="11"/>
  <c r="O18" i="11" s="1"/>
  <c r="M19" i="11"/>
  <c r="N19" i="11" s="1"/>
  <c r="N18" i="11" s="1"/>
  <c r="I19" i="11"/>
  <c r="I18" i="11" s="1"/>
  <c r="F19" i="11"/>
  <c r="F18" i="11" s="1"/>
  <c r="D57" i="8"/>
  <c r="D58" i="8"/>
  <c r="D56" i="8"/>
  <c r="D40" i="8"/>
  <c r="D41" i="8"/>
  <c r="D42" i="8"/>
  <c r="D43" i="8"/>
  <c r="D44" i="8"/>
  <c r="D45" i="8"/>
  <c r="D46" i="8"/>
  <c r="D47" i="8"/>
  <c r="E37" i="8"/>
  <c r="E38" i="8"/>
  <c r="E36" i="8"/>
  <c r="H31" i="10"/>
  <c r="H30" i="10" s="1"/>
  <c r="G31" i="10"/>
  <c r="G30" i="10" s="1"/>
  <c r="D32" i="10"/>
  <c r="D36" i="10"/>
  <c r="D35" i="10"/>
  <c r="D37" i="10"/>
  <c r="D38" i="10"/>
  <c r="D34" i="10"/>
  <c r="H71" i="8"/>
  <c r="G71" i="8"/>
  <c r="N128" i="11" l="1"/>
  <c r="N126" i="11"/>
  <c r="N129" i="11"/>
  <c r="O128" i="11"/>
  <c r="N127" i="11"/>
  <c r="H422" i="7"/>
  <c r="N130" i="11"/>
  <c r="K422" i="7"/>
  <c r="N422" i="7"/>
  <c r="H46" i="7"/>
  <c r="M18" i="11"/>
  <c r="M17" i="11" s="1"/>
  <c r="M130" i="3"/>
  <c r="M131" i="3"/>
  <c r="M132" i="3"/>
  <c r="M133" i="3"/>
  <c r="M134" i="3"/>
  <c r="K130" i="3"/>
  <c r="O130" i="3" s="1"/>
  <c r="K131" i="3"/>
  <c r="O131" i="3" s="1"/>
  <c r="K132" i="3"/>
  <c r="K133" i="3"/>
  <c r="K134" i="3"/>
  <c r="O134" i="3" s="1"/>
  <c r="K135" i="3"/>
  <c r="O135" i="3" s="1"/>
  <c r="K136" i="3"/>
  <c r="I130" i="3"/>
  <c r="I131" i="3"/>
  <c r="I132" i="3"/>
  <c r="I133" i="3"/>
  <c r="I134" i="3"/>
  <c r="I135" i="3"/>
  <c r="F130" i="3"/>
  <c r="F131" i="3"/>
  <c r="F132" i="3"/>
  <c r="F133" i="3"/>
  <c r="F134" i="3"/>
  <c r="F135" i="3"/>
  <c r="M162" i="3"/>
  <c r="M163" i="3"/>
  <c r="M164" i="3"/>
  <c r="M165" i="3"/>
  <c r="M166" i="3"/>
  <c r="M167" i="3"/>
  <c r="M168" i="3"/>
  <c r="M169" i="3"/>
  <c r="K162" i="3"/>
  <c r="O162" i="3" s="1"/>
  <c r="K163" i="3"/>
  <c r="N163" i="3" s="1"/>
  <c r="K164" i="3"/>
  <c r="N164" i="3" s="1"/>
  <c r="K165" i="3"/>
  <c r="O165" i="3" s="1"/>
  <c r="K166" i="3"/>
  <c r="O166" i="3" s="1"/>
  <c r="K167" i="3"/>
  <c r="O167" i="3" s="1"/>
  <c r="K168" i="3"/>
  <c r="K169" i="3"/>
  <c r="K170" i="3"/>
  <c r="I162" i="3"/>
  <c r="I163" i="3"/>
  <c r="I164" i="3"/>
  <c r="I165" i="3"/>
  <c r="I166" i="3"/>
  <c r="I167" i="3"/>
  <c r="I168" i="3"/>
  <c r="I169" i="3"/>
  <c r="F162" i="3"/>
  <c r="F163" i="3"/>
  <c r="F164" i="3"/>
  <c r="F165" i="3"/>
  <c r="F166" i="3"/>
  <c r="F167" i="3"/>
  <c r="F168" i="3"/>
  <c r="F169" i="3"/>
  <c r="M145" i="3"/>
  <c r="M146" i="3"/>
  <c r="M147" i="3"/>
  <c r="M148" i="3"/>
  <c r="M149" i="3"/>
  <c r="M150" i="3"/>
  <c r="M151" i="3"/>
  <c r="M152" i="3"/>
  <c r="K145" i="3"/>
  <c r="O145" i="3" s="1"/>
  <c r="K146" i="3"/>
  <c r="O146" i="3" s="1"/>
  <c r="K147" i="3"/>
  <c r="O147" i="3" s="1"/>
  <c r="K148" i="3"/>
  <c r="O148" i="3" s="1"/>
  <c r="K149" i="3"/>
  <c r="K150" i="3"/>
  <c r="K151" i="3"/>
  <c r="K152" i="3"/>
  <c r="I145" i="3"/>
  <c r="I146" i="3"/>
  <c r="I147" i="3"/>
  <c r="I148" i="3"/>
  <c r="I149" i="3"/>
  <c r="I150" i="3"/>
  <c r="I151" i="3"/>
  <c r="I152" i="3"/>
  <c r="F145" i="3"/>
  <c r="F146" i="3"/>
  <c r="F147" i="3"/>
  <c r="F148" i="3"/>
  <c r="F149" i="3"/>
  <c r="F150" i="3"/>
  <c r="F151" i="3"/>
  <c r="F152" i="3"/>
  <c r="F153" i="3"/>
  <c r="D124" i="3"/>
  <c r="M104" i="3"/>
  <c r="M105" i="3"/>
  <c r="M106" i="3"/>
  <c r="M107" i="3"/>
  <c r="M108" i="3"/>
  <c r="M109" i="3"/>
  <c r="M110" i="3"/>
  <c r="M111" i="3"/>
  <c r="M112" i="3"/>
  <c r="M113" i="3"/>
  <c r="M114" i="3"/>
  <c r="M115" i="3"/>
  <c r="M116" i="3"/>
  <c r="M117" i="3"/>
  <c r="K104" i="3"/>
  <c r="O104" i="3" s="1"/>
  <c r="K105" i="3"/>
  <c r="K106" i="3"/>
  <c r="K107" i="3"/>
  <c r="K108" i="3"/>
  <c r="O108" i="3" s="1"/>
  <c r="K109" i="3"/>
  <c r="K110" i="3"/>
  <c r="K111" i="3"/>
  <c r="K112" i="3"/>
  <c r="O112" i="3" s="1"/>
  <c r="K113" i="3"/>
  <c r="K114" i="3"/>
  <c r="K115" i="3"/>
  <c r="N115" i="3" s="1"/>
  <c r="I104" i="3"/>
  <c r="I105" i="3"/>
  <c r="I106" i="3"/>
  <c r="I107" i="3"/>
  <c r="I108" i="3"/>
  <c r="I109" i="3"/>
  <c r="I110" i="3"/>
  <c r="I111" i="3"/>
  <c r="I112" i="3"/>
  <c r="I113" i="3"/>
  <c r="I114" i="3"/>
  <c r="F104" i="3"/>
  <c r="F105" i="3"/>
  <c r="F106" i="3"/>
  <c r="F107" i="3"/>
  <c r="F108" i="3"/>
  <c r="F109" i="3"/>
  <c r="F110" i="3"/>
  <c r="F111" i="3"/>
  <c r="F112" i="3"/>
  <c r="F113" i="3"/>
  <c r="F114" i="3"/>
  <c r="M81" i="3"/>
  <c r="M82" i="3"/>
  <c r="M83" i="3"/>
  <c r="M84" i="3"/>
  <c r="M85" i="3"/>
  <c r="M86" i="3"/>
  <c r="M87" i="3"/>
  <c r="M88" i="3"/>
  <c r="M89" i="3"/>
  <c r="M90" i="3"/>
  <c r="M91" i="3"/>
  <c r="M92" i="3"/>
  <c r="K81" i="3"/>
  <c r="O81" i="3" s="1"/>
  <c r="K82" i="3"/>
  <c r="O82" i="3" s="1"/>
  <c r="K83" i="3"/>
  <c r="O83" i="3" s="1"/>
  <c r="K84" i="3"/>
  <c r="O84" i="3" s="1"/>
  <c r="K85" i="3"/>
  <c r="O85" i="3" s="1"/>
  <c r="K86" i="3"/>
  <c r="O86" i="3" s="1"/>
  <c r="K87" i="3"/>
  <c r="O87" i="3" s="1"/>
  <c r="K88" i="3"/>
  <c r="O88" i="3" s="1"/>
  <c r="K89" i="3"/>
  <c r="O89" i="3" s="1"/>
  <c r="K90" i="3"/>
  <c r="O90" i="3" s="1"/>
  <c r="K91" i="3"/>
  <c r="O91" i="3" s="1"/>
  <c r="K92" i="3"/>
  <c r="O92" i="3" s="1"/>
  <c r="K93" i="3"/>
  <c r="I81" i="3"/>
  <c r="I82" i="3"/>
  <c r="I83" i="3"/>
  <c r="I84" i="3"/>
  <c r="I85" i="3"/>
  <c r="I86" i="3"/>
  <c r="I87" i="3"/>
  <c r="I88" i="3"/>
  <c r="I89" i="3"/>
  <c r="I90" i="3"/>
  <c r="I91" i="3"/>
  <c r="I92" i="3"/>
  <c r="F81" i="3"/>
  <c r="F82" i="3"/>
  <c r="F83" i="3"/>
  <c r="F84" i="3"/>
  <c r="F85" i="3"/>
  <c r="F86" i="3"/>
  <c r="F87" i="3"/>
  <c r="F88" i="3"/>
  <c r="F89" i="3"/>
  <c r="F90" i="3"/>
  <c r="F91" i="3"/>
  <c r="F92" i="3"/>
  <c r="F93" i="3"/>
  <c r="M57" i="3"/>
  <c r="M58" i="3"/>
  <c r="M59" i="3"/>
  <c r="M60" i="3"/>
  <c r="M61" i="3"/>
  <c r="M62" i="3"/>
  <c r="M63" i="3"/>
  <c r="M64" i="3"/>
  <c r="M65" i="3"/>
  <c r="M66" i="3"/>
  <c r="M67" i="3"/>
  <c r="M68" i="3"/>
  <c r="M69" i="3"/>
  <c r="M70" i="3"/>
  <c r="M71" i="3"/>
  <c r="K57" i="3"/>
  <c r="K58" i="3"/>
  <c r="K59" i="3"/>
  <c r="O59" i="3" s="1"/>
  <c r="K60" i="3"/>
  <c r="O60" i="3" s="1"/>
  <c r="K61" i="3"/>
  <c r="K62" i="3"/>
  <c r="N62" i="3" s="1"/>
  <c r="K63" i="3"/>
  <c r="O63" i="3" s="1"/>
  <c r="K64" i="3"/>
  <c r="O64" i="3" s="1"/>
  <c r="K65" i="3"/>
  <c r="K66" i="3"/>
  <c r="N66" i="3" s="1"/>
  <c r="K67" i="3"/>
  <c r="O67" i="3" s="1"/>
  <c r="K68" i="3"/>
  <c r="O68" i="3" s="1"/>
  <c r="K69" i="3"/>
  <c r="K70" i="3"/>
  <c r="K71" i="3"/>
  <c r="I57" i="3"/>
  <c r="I58" i="3"/>
  <c r="I59" i="3"/>
  <c r="I60" i="3"/>
  <c r="I61" i="3"/>
  <c r="I62" i="3"/>
  <c r="I63" i="3"/>
  <c r="I64" i="3"/>
  <c r="I65" i="3"/>
  <c r="I66" i="3"/>
  <c r="I67" i="3"/>
  <c r="I68" i="3"/>
  <c r="I69" i="3"/>
  <c r="I70" i="3"/>
  <c r="I71" i="3"/>
  <c r="F57" i="3"/>
  <c r="F58" i="3"/>
  <c r="F59" i="3"/>
  <c r="F60" i="3"/>
  <c r="F61" i="3"/>
  <c r="F62" i="3"/>
  <c r="F63" i="3"/>
  <c r="F64" i="3"/>
  <c r="F65" i="3"/>
  <c r="F66" i="3"/>
  <c r="F67" i="3"/>
  <c r="F68" i="3"/>
  <c r="F69" i="3"/>
  <c r="F70" i="3"/>
  <c r="M175" i="11"/>
  <c r="M176" i="11"/>
  <c r="M177" i="11"/>
  <c r="M178" i="11"/>
  <c r="M179" i="11"/>
  <c r="M180" i="11"/>
  <c r="M181" i="11"/>
  <c r="M182" i="11"/>
  <c r="M183" i="11"/>
  <c r="M184" i="11"/>
  <c r="M185" i="11"/>
  <c r="M186" i="11"/>
  <c r="M187" i="11"/>
  <c r="M188" i="11"/>
  <c r="M189" i="11"/>
  <c r="M190" i="11"/>
  <c r="M191" i="11"/>
  <c r="K175" i="11"/>
  <c r="K176" i="11"/>
  <c r="K177" i="11"/>
  <c r="K178" i="11"/>
  <c r="O178" i="11" s="1"/>
  <c r="K179" i="11"/>
  <c r="K180" i="11"/>
  <c r="K181" i="11"/>
  <c r="K182" i="11"/>
  <c r="O182" i="11" s="1"/>
  <c r="K183" i="11"/>
  <c r="K184" i="11"/>
  <c r="K185" i="11"/>
  <c r="K186" i="11"/>
  <c r="O186" i="11" s="1"/>
  <c r="K187" i="11"/>
  <c r="K188" i="11"/>
  <c r="K189" i="11"/>
  <c r="K190" i="11"/>
  <c r="K191" i="11"/>
  <c r="K192" i="11"/>
  <c r="I175" i="11"/>
  <c r="I176" i="11"/>
  <c r="I177" i="11"/>
  <c r="I178" i="11"/>
  <c r="I179" i="11"/>
  <c r="I180" i="11"/>
  <c r="I181" i="11"/>
  <c r="I182" i="11"/>
  <c r="I183" i="11"/>
  <c r="I184" i="11"/>
  <c r="I185" i="11"/>
  <c r="I186" i="11"/>
  <c r="I187" i="11"/>
  <c r="I188" i="11"/>
  <c r="I189" i="11"/>
  <c r="I190" i="11"/>
  <c r="I191" i="11"/>
  <c r="F175" i="11"/>
  <c r="F176" i="11"/>
  <c r="F177" i="11"/>
  <c r="F178" i="11"/>
  <c r="F179" i="11"/>
  <c r="F180" i="11"/>
  <c r="F181" i="11"/>
  <c r="F182" i="11"/>
  <c r="F183" i="11"/>
  <c r="F184" i="11"/>
  <c r="F185" i="11"/>
  <c r="F186" i="11"/>
  <c r="F187" i="11"/>
  <c r="F188" i="11"/>
  <c r="F189" i="11"/>
  <c r="F190" i="11"/>
  <c r="F191" i="11"/>
  <c r="M147" i="11"/>
  <c r="M148" i="11"/>
  <c r="M149" i="11"/>
  <c r="M150" i="11"/>
  <c r="M151" i="11"/>
  <c r="M152" i="11"/>
  <c r="M161" i="11"/>
  <c r="M162" i="11"/>
  <c r="M163" i="11"/>
  <c r="M164" i="11"/>
  <c r="M165" i="11"/>
  <c r="M166" i="11"/>
  <c r="M167" i="11"/>
  <c r="K147" i="11"/>
  <c r="O147" i="11" s="1"/>
  <c r="K148" i="11"/>
  <c r="K149" i="11"/>
  <c r="O149" i="11" s="1"/>
  <c r="K150" i="11"/>
  <c r="O150" i="11" s="1"/>
  <c r="K151" i="11"/>
  <c r="O151" i="11" s="1"/>
  <c r="K152" i="11"/>
  <c r="K161" i="11"/>
  <c r="O161" i="11" s="1"/>
  <c r="K162" i="11"/>
  <c r="O162" i="11" s="1"/>
  <c r="K163" i="11"/>
  <c r="O163" i="11" s="1"/>
  <c r="K164" i="11"/>
  <c r="K165" i="11"/>
  <c r="O165" i="11" s="1"/>
  <c r="K166" i="11"/>
  <c r="O166" i="11" s="1"/>
  <c r="K167" i="11"/>
  <c r="O167" i="11" s="1"/>
  <c r="K168" i="11"/>
  <c r="I147" i="11"/>
  <c r="I148" i="11"/>
  <c r="I149" i="11"/>
  <c r="I150" i="11"/>
  <c r="I151" i="11"/>
  <c r="I152" i="11"/>
  <c r="I161" i="11"/>
  <c r="I162" i="11"/>
  <c r="I163" i="11"/>
  <c r="I164" i="11"/>
  <c r="I165" i="11"/>
  <c r="I166" i="11"/>
  <c r="I167" i="11"/>
  <c r="F147" i="11"/>
  <c r="F148" i="11"/>
  <c r="F149" i="11"/>
  <c r="F150" i="11"/>
  <c r="F151" i="11"/>
  <c r="F152" i="11"/>
  <c r="F161" i="11"/>
  <c r="F162" i="11"/>
  <c r="F163" i="11"/>
  <c r="F164" i="11"/>
  <c r="F165" i="11"/>
  <c r="F166" i="11"/>
  <c r="F167" i="11"/>
  <c r="M122" i="11"/>
  <c r="M123" i="11"/>
  <c r="M124" i="11"/>
  <c r="M125" i="11"/>
  <c r="M131" i="11"/>
  <c r="M132" i="11"/>
  <c r="M133" i="11"/>
  <c r="M134" i="11"/>
  <c r="M135" i="11"/>
  <c r="M136" i="11"/>
  <c r="M137" i="11"/>
  <c r="M138" i="11"/>
  <c r="M139" i="11"/>
  <c r="K122" i="11"/>
  <c r="O122" i="11" s="1"/>
  <c r="K123" i="11"/>
  <c r="K124" i="11"/>
  <c r="K125" i="11"/>
  <c r="K131" i="11"/>
  <c r="O131" i="11" s="1"/>
  <c r="K132" i="11"/>
  <c r="O132" i="11" s="1"/>
  <c r="K133" i="11"/>
  <c r="O133" i="11" s="1"/>
  <c r="K134" i="11"/>
  <c r="O134" i="11" s="1"/>
  <c r="K135" i="11"/>
  <c r="O135" i="11" s="1"/>
  <c r="K136" i="11"/>
  <c r="O136" i="11" s="1"/>
  <c r="K137" i="11"/>
  <c r="O137" i="11" s="1"/>
  <c r="K138" i="11"/>
  <c r="O138" i="11" s="1"/>
  <c r="K139" i="11"/>
  <c r="O139" i="11" s="1"/>
  <c r="K140" i="11"/>
  <c r="I122" i="11"/>
  <c r="I123" i="11"/>
  <c r="I124" i="11"/>
  <c r="I125" i="11"/>
  <c r="I131" i="11"/>
  <c r="I132" i="11"/>
  <c r="I133" i="11"/>
  <c r="I134" i="11"/>
  <c r="I135" i="11"/>
  <c r="I136" i="11"/>
  <c r="I137" i="11"/>
  <c r="I138" i="11"/>
  <c r="I139" i="11"/>
  <c r="F122" i="11"/>
  <c r="F123" i="11"/>
  <c r="F124" i="11"/>
  <c r="F125" i="11"/>
  <c r="F131" i="11"/>
  <c r="F132" i="11"/>
  <c r="F133" i="11"/>
  <c r="F134" i="11"/>
  <c r="F135" i="11"/>
  <c r="F136" i="11"/>
  <c r="F137" i="11"/>
  <c r="F138" i="11"/>
  <c r="F139" i="11"/>
  <c r="F140" i="11"/>
  <c r="M101" i="11"/>
  <c r="M102" i="11"/>
  <c r="M103" i="11"/>
  <c r="M104" i="11"/>
  <c r="M105" i="11"/>
  <c r="M106" i="11"/>
  <c r="M107" i="11"/>
  <c r="M108" i="11"/>
  <c r="M109" i="11"/>
  <c r="M110" i="11"/>
  <c r="M111" i="11"/>
  <c r="M112" i="11"/>
  <c r="M113" i="11"/>
  <c r="K101" i="11"/>
  <c r="O101" i="11" s="1"/>
  <c r="K102" i="11"/>
  <c r="O102" i="11" s="1"/>
  <c r="K103" i="11"/>
  <c r="K104" i="11"/>
  <c r="K105" i="11"/>
  <c r="O105" i="11" s="1"/>
  <c r="K106" i="11"/>
  <c r="O106" i="11" s="1"/>
  <c r="K107" i="11"/>
  <c r="K108" i="11"/>
  <c r="K109" i="11"/>
  <c r="O109" i="11" s="1"/>
  <c r="K110" i="11"/>
  <c r="O110" i="11" s="1"/>
  <c r="K111" i="11"/>
  <c r="K112" i="11"/>
  <c r="K113" i="11"/>
  <c r="O113" i="11" s="1"/>
  <c r="K114" i="11"/>
  <c r="O114" i="11" s="1"/>
  <c r="I101" i="11"/>
  <c r="I102" i="11"/>
  <c r="I103" i="11"/>
  <c r="I104" i="11"/>
  <c r="I105" i="11"/>
  <c r="I106" i="11"/>
  <c r="I107" i="11"/>
  <c r="I108" i="11"/>
  <c r="I109" i="11"/>
  <c r="I110" i="11"/>
  <c r="I111" i="11"/>
  <c r="I112" i="11"/>
  <c r="I113" i="11"/>
  <c r="I114" i="11"/>
  <c r="F101" i="11"/>
  <c r="F102" i="11"/>
  <c r="F103" i="11"/>
  <c r="F104" i="11"/>
  <c r="F105" i="11"/>
  <c r="F106" i="11"/>
  <c r="F107" i="11"/>
  <c r="F108" i="11"/>
  <c r="F109" i="11"/>
  <c r="F110" i="11"/>
  <c r="F111" i="11"/>
  <c r="F112" i="11"/>
  <c r="F113" i="11"/>
  <c r="F114" i="11"/>
  <c r="M83" i="11"/>
  <c r="M84" i="11"/>
  <c r="M85" i="11"/>
  <c r="M86" i="11"/>
  <c r="M87" i="11"/>
  <c r="M88" i="11"/>
  <c r="M89" i="11"/>
  <c r="M90" i="11"/>
  <c r="M91" i="11"/>
  <c r="M92" i="11"/>
  <c r="M93" i="11"/>
  <c r="K83" i="11"/>
  <c r="K84" i="11"/>
  <c r="K85" i="11"/>
  <c r="O85" i="11" s="1"/>
  <c r="K86" i="11"/>
  <c r="K87" i="11"/>
  <c r="K88" i="11"/>
  <c r="K89" i="11"/>
  <c r="O89" i="11" s="1"/>
  <c r="K90" i="11"/>
  <c r="K91" i="11"/>
  <c r="K92" i="11"/>
  <c r="K93" i="11"/>
  <c r="O93" i="11" s="1"/>
  <c r="K94" i="11"/>
  <c r="I83" i="11"/>
  <c r="I84" i="11"/>
  <c r="I85" i="11"/>
  <c r="I86" i="11"/>
  <c r="I87" i="11"/>
  <c r="I88" i="11"/>
  <c r="I89" i="11"/>
  <c r="I90" i="11"/>
  <c r="I91" i="11"/>
  <c r="I92" i="11"/>
  <c r="I93" i="11"/>
  <c r="I94" i="11"/>
  <c r="I95" i="11"/>
  <c r="F83" i="11"/>
  <c r="F84" i="11"/>
  <c r="F85" i="11"/>
  <c r="F86" i="11"/>
  <c r="F87" i="11"/>
  <c r="F88" i="11"/>
  <c r="F89" i="11"/>
  <c r="F90" i="11"/>
  <c r="F91" i="11"/>
  <c r="F92" i="11"/>
  <c r="F93" i="11"/>
  <c r="M64" i="11"/>
  <c r="M65" i="11"/>
  <c r="M66" i="11"/>
  <c r="M67" i="11"/>
  <c r="M68" i="11"/>
  <c r="M69" i="11"/>
  <c r="M70" i="11"/>
  <c r="K64" i="11"/>
  <c r="O64" i="11" s="1"/>
  <c r="K65" i="11"/>
  <c r="O65" i="11" s="1"/>
  <c r="K66" i="11"/>
  <c r="O66" i="11" s="1"/>
  <c r="K67" i="11"/>
  <c r="O67" i="11" s="1"/>
  <c r="K68" i="11"/>
  <c r="O68" i="11" s="1"/>
  <c r="K69" i="11"/>
  <c r="O69" i="11" s="1"/>
  <c r="I64" i="11"/>
  <c r="I65" i="11"/>
  <c r="I66" i="11"/>
  <c r="I67" i="11"/>
  <c r="I68" i="11"/>
  <c r="I69" i="11"/>
  <c r="I70" i="11"/>
  <c r="I71" i="11"/>
  <c r="F64" i="11"/>
  <c r="F65" i="11"/>
  <c r="F66" i="11"/>
  <c r="F67" i="11"/>
  <c r="F68" i="11"/>
  <c r="F69" i="11"/>
  <c r="F70" i="11"/>
  <c r="M71" i="11"/>
  <c r="M72" i="11"/>
  <c r="M73" i="11"/>
  <c r="M74" i="11"/>
  <c r="M75" i="11"/>
  <c r="M76" i="11"/>
  <c r="K70" i="11"/>
  <c r="O70" i="11" s="1"/>
  <c r="K71" i="11"/>
  <c r="O71" i="11" s="1"/>
  <c r="K72" i="11"/>
  <c r="O72" i="11" s="1"/>
  <c r="K73" i="11"/>
  <c r="O73" i="11" s="1"/>
  <c r="K74" i="11"/>
  <c r="O74" i="11" s="1"/>
  <c r="K75" i="11"/>
  <c r="O75" i="11" s="1"/>
  <c r="K76" i="11"/>
  <c r="K77" i="11"/>
  <c r="K78" i="11"/>
  <c r="K79" i="11"/>
  <c r="K80" i="11"/>
  <c r="I72" i="11"/>
  <c r="I73" i="11"/>
  <c r="I74" i="11"/>
  <c r="I75" i="11"/>
  <c r="I76" i="11"/>
  <c r="I77" i="11"/>
  <c r="F71" i="11"/>
  <c r="F72" i="11"/>
  <c r="F73" i="11"/>
  <c r="F74" i="11"/>
  <c r="F75" i="11"/>
  <c r="F76" i="11"/>
  <c r="N150" i="3" l="1"/>
  <c r="N149" i="3"/>
  <c r="N169" i="3"/>
  <c r="N109" i="3"/>
  <c r="N168" i="3"/>
  <c r="N70" i="3"/>
  <c r="N58" i="3"/>
  <c r="N113" i="3"/>
  <c r="N105" i="3"/>
  <c r="N111" i="3"/>
  <c r="N69" i="3"/>
  <c r="N65" i="3"/>
  <c r="N61" i="3"/>
  <c r="N114" i="3"/>
  <c r="N57" i="3"/>
  <c r="N106" i="3"/>
  <c r="N110" i="3"/>
  <c r="N107" i="3"/>
  <c r="N132" i="3"/>
  <c r="N133" i="3"/>
  <c r="N152" i="11"/>
  <c r="N189" i="11"/>
  <c r="N185" i="11"/>
  <c r="N181" i="11"/>
  <c r="N177" i="11"/>
  <c r="N91" i="11"/>
  <c r="N87" i="11"/>
  <c r="N83" i="11"/>
  <c r="N112" i="11"/>
  <c r="N108" i="11"/>
  <c r="N104" i="11"/>
  <c r="N190" i="11"/>
  <c r="N148" i="11"/>
  <c r="N188" i="11"/>
  <c r="N184" i="11"/>
  <c r="N180" i="11"/>
  <c r="N176" i="11"/>
  <c r="N124" i="11"/>
  <c r="N191" i="11"/>
  <c r="N187" i="11"/>
  <c r="N183" i="11"/>
  <c r="N179" i="11"/>
  <c r="N90" i="11"/>
  <c r="N86" i="11"/>
  <c r="N92" i="11"/>
  <c r="N88" i="11"/>
  <c r="N84" i="11"/>
  <c r="N111" i="11"/>
  <c r="N107" i="11"/>
  <c r="N103" i="11"/>
  <c r="N164" i="11"/>
  <c r="N125" i="11"/>
  <c r="N175" i="11"/>
  <c r="N123" i="11"/>
  <c r="N74" i="11"/>
  <c r="N68" i="11"/>
  <c r="N64" i="11"/>
  <c r="N93" i="11"/>
  <c r="N89" i="11"/>
  <c r="N85" i="11"/>
  <c r="O92" i="11"/>
  <c r="O88" i="11"/>
  <c r="O84" i="11"/>
  <c r="N110" i="11"/>
  <c r="N106" i="11"/>
  <c r="N102" i="11"/>
  <c r="O112" i="11"/>
  <c r="O108" i="11"/>
  <c r="O104" i="11"/>
  <c r="N167" i="11"/>
  <c r="N163" i="11"/>
  <c r="N151" i="11"/>
  <c r="N147" i="11"/>
  <c r="O164" i="11"/>
  <c r="O152" i="11"/>
  <c r="O148" i="11"/>
  <c r="N186" i="11"/>
  <c r="N182" i="11"/>
  <c r="N178" i="11"/>
  <c r="O189" i="11"/>
  <c r="O185" i="11"/>
  <c r="O181" i="11"/>
  <c r="O177" i="11"/>
  <c r="N68" i="3"/>
  <c r="N64" i="3"/>
  <c r="N60" i="3"/>
  <c r="O70" i="3"/>
  <c r="O66" i="3"/>
  <c r="O62" i="3"/>
  <c r="O58" i="3"/>
  <c r="N89" i="3"/>
  <c r="N85" i="3"/>
  <c r="N81" i="3"/>
  <c r="N112" i="3"/>
  <c r="N108" i="3"/>
  <c r="N104" i="3"/>
  <c r="O111" i="3"/>
  <c r="O107" i="3"/>
  <c r="N146" i="3"/>
  <c r="N148" i="3"/>
  <c r="O168" i="3"/>
  <c r="N131" i="3"/>
  <c r="O133" i="3"/>
  <c r="N73" i="11"/>
  <c r="N67" i="11"/>
  <c r="O91" i="11"/>
  <c r="O87" i="11"/>
  <c r="O83" i="11"/>
  <c r="N113" i="11"/>
  <c r="N109" i="11"/>
  <c r="N105" i="11"/>
  <c r="N101" i="11"/>
  <c r="O111" i="11"/>
  <c r="O107" i="11"/>
  <c r="O103" i="11"/>
  <c r="N166" i="11"/>
  <c r="N162" i="11"/>
  <c r="N150" i="11"/>
  <c r="O188" i="11"/>
  <c r="O184" i="11"/>
  <c r="O180" i="11"/>
  <c r="O176" i="11"/>
  <c r="N67" i="3"/>
  <c r="N63" i="3"/>
  <c r="N59" i="3"/>
  <c r="O69" i="3"/>
  <c r="O65" i="3"/>
  <c r="O61" i="3"/>
  <c r="O57" i="3"/>
  <c r="N92" i="3"/>
  <c r="N88" i="3"/>
  <c r="N84" i="3"/>
  <c r="O114" i="3"/>
  <c r="O110" i="3"/>
  <c r="O106" i="3"/>
  <c r="N145" i="3"/>
  <c r="O150" i="3"/>
  <c r="O164" i="3"/>
  <c r="N134" i="3"/>
  <c r="N130" i="3"/>
  <c r="O132" i="3"/>
  <c r="N76" i="11"/>
  <c r="N72" i="11"/>
  <c r="N70" i="11"/>
  <c r="N66" i="11"/>
  <c r="O90" i="11"/>
  <c r="O86" i="11"/>
  <c r="N165" i="11"/>
  <c r="N161" i="11"/>
  <c r="N149" i="11"/>
  <c r="O187" i="11"/>
  <c r="O183" i="11"/>
  <c r="O179" i="11"/>
  <c r="O175" i="11"/>
  <c r="N91" i="3"/>
  <c r="N87" i="3"/>
  <c r="N83" i="3"/>
  <c r="O113" i="3"/>
  <c r="O109" i="3"/>
  <c r="O105" i="3"/>
  <c r="N152" i="3"/>
  <c r="O149" i="3"/>
  <c r="N167" i="3"/>
  <c r="O163" i="3"/>
  <c r="N75" i="11"/>
  <c r="N71" i="11"/>
  <c r="N69" i="11"/>
  <c r="N65" i="11"/>
  <c r="N90" i="3"/>
  <c r="N86" i="3"/>
  <c r="N82" i="3"/>
  <c r="N151" i="3"/>
  <c r="N147" i="3"/>
  <c r="N166" i="3"/>
  <c r="N162" i="3"/>
  <c r="N165" i="3"/>
  <c r="N139" i="11"/>
  <c r="N122" i="11"/>
  <c r="O123" i="11"/>
  <c r="N133" i="11"/>
  <c r="O140" i="11"/>
  <c r="O124" i="11"/>
  <c r="N138" i="11"/>
  <c r="N132" i="11"/>
  <c r="O125" i="11"/>
  <c r="N137" i="11"/>
  <c r="N131" i="11"/>
  <c r="N136" i="11"/>
  <c r="N135" i="11"/>
  <c r="N134" i="11"/>
  <c r="F157" i="3"/>
  <c r="I157" i="3"/>
  <c r="K157" i="3"/>
  <c r="O157" i="3" s="1"/>
  <c r="M157" i="3"/>
  <c r="F158" i="3"/>
  <c r="I158" i="3"/>
  <c r="K158" i="3"/>
  <c r="M158" i="3"/>
  <c r="F159" i="3"/>
  <c r="I159" i="3"/>
  <c r="K159" i="3"/>
  <c r="O159" i="3" s="1"/>
  <c r="M159" i="3"/>
  <c r="N157" i="3" l="1"/>
  <c r="N158" i="3"/>
  <c r="O158" i="3"/>
  <c r="N159" i="3"/>
  <c r="M161" i="3"/>
  <c r="M170" i="3"/>
  <c r="M171" i="3"/>
  <c r="M172" i="3"/>
  <c r="M173" i="3"/>
  <c r="M174" i="3"/>
  <c r="K161" i="3"/>
  <c r="K171" i="3"/>
  <c r="K172" i="3"/>
  <c r="O172" i="3" s="1"/>
  <c r="K173" i="3"/>
  <c r="I161" i="3"/>
  <c r="I170" i="3"/>
  <c r="I171" i="3"/>
  <c r="I172" i="3"/>
  <c r="I173" i="3"/>
  <c r="I174" i="3"/>
  <c r="F161" i="3"/>
  <c r="F170" i="3"/>
  <c r="F171" i="3"/>
  <c r="F172" i="3"/>
  <c r="F173" i="3"/>
  <c r="M153" i="3"/>
  <c r="M154" i="3"/>
  <c r="M155" i="3"/>
  <c r="M156" i="3"/>
  <c r="O151" i="3"/>
  <c r="O152" i="3"/>
  <c r="K153" i="3"/>
  <c r="O153" i="3" s="1"/>
  <c r="K154" i="3"/>
  <c r="O154" i="3" s="1"/>
  <c r="K155" i="3"/>
  <c r="O155" i="3" s="1"/>
  <c r="K156" i="3"/>
  <c r="O156" i="3" s="1"/>
  <c r="I153" i="3"/>
  <c r="I154" i="3"/>
  <c r="I155" i="3"/>
  <c r="I156" i="3"/>
  <c r="F154" i="3"/>
  <c r="F155" i="3"/>
  <c r="F156" i="3"/>
  <c r="M127" i="3"/>
  <c r="M128" i="3"/>
  <c r="M129" i="3"/>
  <c r="M135" i="3"/>
  <c r="N135" i="3" s="1"/>
  <c r="M136" i="3"/>
  <c r="M137" i="3"/>
  <c r="M138" i="3"/>
  <c r="K127" i="3"/>
  <c r="O127" i="3" s="1"/>
  <c r="K128" i="3"/>
  <c r="O128" i="3" s="1"/>
  <c r="K129" i="3"/>
  <c r="O129" i="3" s="1"/>
  <c r="O136" i="3"/>
  <c r="K137" i="3"/>
  <c r="O137" i="3" s="1"/>
  <c r="I127" i="3"/>
  <c r="I128" i="3"/>
  <c r="I129" i="3"/>
  <c r="I136" i="3"/>
  <c r="I137" i="3"/>
  <c r="F127" i="3"/>
  <c r="F128" i="3"/>
  <c r="F129" i="3"/>
  <c r="F136" i="3"/>
  <c r="M118" i="3"/>
  <c r="M119" i="3"/>
  <c r="M120" i="3"/>
  <c r="M121" i="3"/>
  <c r="M122" i="3"/>
  <c r="M123" i="3"/>
  <c r="O115" i="3"/>
  <c r="K116" i="3"/>
  <c r="K117" i="3"/>
  <c r="K118" i="3"/>
  <c r="O118" i="3" s="1"/>
  <c r="K119" i="3"/>
  <c r="O119" i="3" s="1"/>
  <c r="K120" i="3"/>
  <c r="K121" i="3"/>
  <c r="O121" i="3" s="1"/>
  <c r="K122" i="3"/>
  <c r="K123" i="3"/>
  <c r="I115" i="3"/>
  <c r="I116" i="3"/>
  <c r="I117" i="3"/>
  <c r="I118" i="3"/>
  <c r="I119" i="3"/>
  <c r="I120" i="3"/>
  <c r="I121" i="3"/>
  <c r="I122" i="3"/>
  <c r="I123" i="3"/>
  <c r="F115" i="3"/>
  <c r="F116" i="3"/>
  <c r="F117" i="3"/>
  <c r="F118" i="3"/>
  <c r="F119" i="3"/>
  <c r="F120" i="3"/>
  <c r="F121" i="3"/>
  <c r="F122" i="3"/>
  <c r="F123" i="3"/>
  <c r="M94" i="3"/>
  <c r="M95" i="3"/>
  <c r="M96" i="3"/>
  <c r="M97" i="3"/>
  <c r="M98" i="3"/>
  <c r="M99" i="3"/>
  <c r="M100" i="3"/>
  <c r="K94" i="3"/>
  <c r="O94" i="3" s="1"/>
  <c r="K95" i="3"/>
  <c r="O95" i="3" s="1"/>
  <c r="K96" i="3"/>
  <c r="O96" i="3" s="1"/>
  <c r="K97" i="3"/>
  <c r="O97" i="3" s="1"/>
  <c r="K98" i="3"/>
  <c r="O98" i="3" s="1"/>
  <c r="K99" i="3"/>
  <c r="O99" i="3" s="1"/>
  <c r="K100" i="3"/>
  <c r="I94" i="3"/>
  <c r="I95" i="3"/>
  <c r="I96" i="3"/>
  <c r="I97" i="3"/>
  <c r="I98" i="3"/>
  <c r="I99" i="3"/>
  <c r="I100" i="3"/>
  <c r="F94" i="3"/>
  <c r="F95" i="3"/>
  <c r="F96" i="3"/>
  <c r="F97" i="3"/>
  <c r="F98" i="3"/>
  <c r="F99" i="3"/>
  <c r="F100" i="3"/>
  <c r="M74" i="3"/>
  <c r="M75" i="3"/>
  <c r="M76" i="3"/>
  <c r="M77" i="3"/>
  <c r="M78" i="3"/>
  <c r="K74" i="3"/>
  <c r="O74" i="3" s="1"/>
  <c r="K75" i="3"/>
  <c r="K76" i="3"/>
  <c r="K77" i="3"/>
  <c r="K78" i="3"/>
  <c r="I74" i="3"/>
  <c r="I75" i="3"/>
  <c r="I76" i="3"/>
  <c r="I77" i="3"/>
  <c r="I78" i="3"/>
  <c r="F74" i="3"/>
  <c r="F75" i="3"/>
  <c r="F76" i="3"/>
  <c r="F77" i="3"/>
  <c r="F78" i="3"/>
  <c r="M93" i="3"/>
  <c r="N93" i="3" s="1"/>
  <c r="O93" i="3"/>
  <c r="I93" i="3"/>
  <c r="M72" i="3"/>
  <c r="M73" i="3"/>
  <c r="O71" i="3"/>
  <c r="K72" i="3"/>
  <c r="O72" i="3" s="1"/>
  <c r="K73" i="3"/>
  <c r="I72" i="3"/>
  <c r="I73" i="3"/>
  <c r="F71" i="3"/>
  <c r="F72" i="3"/>
  <c r="F73" i="3"/>
  <c r="N117" i="3" l="1"/>
  <c r="N170" i="3"/>
  <c r="N116" i="3"/>
  <c r="N154" i="3"/>
  <c r="N171" i="3"/>
  <c r="O171" i="3"/>
  <c r="O170" i="3"/>
  <c r="O169" i="3"/>
  <c r="N161" i="3"/>
  <c r="N156" i="3"/>
  <c r="N155" i="3"/>
  <c r="O161" i="3"/>
  <c r="N153" i="3"/>
  <c r="N120" i="3"/>
  <c r="N73" i="3"/>
  <c r="N129" i="3"/>
  <c r="N136" i="3"/>
  <c r="N137" i="3"/>
  <c r="N78" i="3"/>
  <c r="N77" i="3"/>
  <c r="N76" i="3"/>
  <c r="N128" i="3"/>
  <c r="N75" i="3"/>
  <c r="N127" i="3"/>
  <c r="N100" i="3"/>
  <c r="N119" i="3"/>
  <c r="N122" i="3"/>
  <c r="N98" i="3"/>
  <c r="N123" i="3"/>
  <c r="N74" i="3"/>
  <c r="O78" i="3"/>
  <c r="O117" i="3"/>
  <c r="N121" i="3"/>
  <c r="N118" i="3"/>
  <c r="O123" i="3"/>
  <c r="N99" i="3"/>
  <c r="N96" i="3"/>
  <c r="O122" i="3"/>
  <c r="O73" i="3"/>
  <c r="N97" i="3"/>
  <c r="O120" i="3"/>
  <c r="N95" i="3"/>
  <c r="N94" i="3"/>
  <c r="O116" i="3"/>
  <c r="O77" i="3"/>
  <c r="O100" i="3"/>
  <c r="N71" i="3"/>
  <c r="N72" i="3"/>
  <c r="O76" i="3"/>
  <c r="O75" i="3"/>
  <c r="O525" i="7" l="1"/>
  <c r="I526" i="7"/>
  <c r="L526" i="7"/>
  <c r="J526" i="7"/>
  <c r="H518" i="7"/>
  <c r="M515" i="7"/>
  <c r="L515" i="7"/>
  <c r="J515" i="7"/>
  <c r="I515" i="7"/>
  <c r="G515" i="7"/>
  <c r="F515" i="7"/>
  <c r="N514" i="7"/>
  <c r="N512" i="7"/>
  <c r="M511" i="7"/>
  <c r="L511" i="7"/>
  <c r="J511" i="7"/>
  <c r="I511" i="7"/>
  <c r="G511" i="7"/>
  <c r="F511" i="7"/>
  <c r="M507" i="7"/>
  <c r="L507" i="7"/>
  <c r="J507" i="7"/>
  <c r="I507" i="7"/>
  <c r="G507" i="7"/>
  <c r="F507" i="7"/>
  <c r="M503" i="7"/>
  <c r="L503" i="7"/>
  <c r="J503" i="7"/>
  <c r="I503" i="7"/>
  <c r="G503" i="7"/>
  <c r="F503" i="7"/>
  <c r="M498" i="7"/>
  <c r="L498" i="7"/>
  <c r="J498" i="7"/>
  <c r="I498" i="7"/>
  <c r="G498" i="7"/>
  <c r="M494" i="7"/>
  <c r="L494" i="7"/>
  <c r="K495" i="7"/>
  <c r="J494" i="7"/>
  <c r="I494" i="7"/>
  <c r="H495" i="7"/>
  <c r="G494" i="7"/>
  <c r="F494" i="7"/>
  <c r="M490" i="7"/>
  <c r="L490" i="7"/>
  <c r="J490" i="7"/>
  <c r="I490" i="7"/>
  <c r="G490" i="7"/>
  <c r="M475" i="7"/>
  <c r="L475" i="7"/>
  <c r="J475" i="7"/>
  <c r="I475" i="7"/>
  <c r="G475" i="7"/>
  <c r="M470" i="7"/>
  <c r="L470" i="7"/>
  <c r="J470" i="7"/>
  <c r="G470" i="7"/>
  <c r="F470" i="7"/>
  <c r="H464" i="7"/>
  <c r="H463" i="7"/>
  <c r="K464" i="7"/>
  <c r="K463" i="7"/>
  <c r="N464" i="7"/>
  <c r="N463" i="7"/>
  <c r="M462" i="7"/>
  <c r="L462" i="7"/>
  <c r="J462" i="7"/>
  <c r="I462" i="7"/>
  <c r="G462" i="7"/>
  <c r="M441" i="7"/>
  <c r="M437" i="7" s="1"/>
  <c r="L441" i="7"/>
  <c r="L437" i="7" s="1"/>
  <c r="J441" i="7"/>
  <c r="J437" i="7" s="1"/>
  <c r="I441" i="7"/>
  <c r="I437" i="7" s="1"/>
  <c r="G441" i="7"/>
  <c r="G437" i="7" s="1"/>
  <c r="F441" i="7"/>
  <c r="F437" i="7" s="1"/>
  <c r="M431" i="7"/>
  <c r="L431" i="7"/>
  <c r="L430" i="7" s="1"/>
  <c r="J431" i="7"/>
  <c r="J430" i="7" s="1"/>
  <c r="I431" i="7"/>
  <c r="I430" i="7" s="1"/>
  <c r="G431" i="7"/>
  <c r="G430" i="7" s="1"/>
  <c r="F431" i="7"/>
  <c r="F430" i="7" s="1"/>
  <c r="N429" i="7"/>
  <c r="K429" i="7"/>
  <c r="H429" i="7"/>
  <c r="F427" i="7"/>
  <c r="H426" i="7"/>
  <c r="K426" i="7"/>
  <c r="K423" i="7"/>
  <c r="H423" i="7"/>
  <c r="F418" i="7"/>
  <c r="N404" i="7"/>
  <c r="M403" i="7"/>
  <c r="L403" i="7"/>
  <c r="K404" i="7"/>
  <c r="I403" i="7"/>
  <c r="J403" i="7"/>
  <c r="H404" i="7"/>
  <c r="G403" i="7"/>
  <c r="F403" i="7"/>
  <c r="M401" i="7"/>
  <c r="L401" i="7"/>
  <c r="J401" i="7"/>
  <c r="I401" i="7"/>
  <c r="G401" i="7"/>
  <c r="F401" i="7"/>
  <c r="M394" i="7"/>
  <c r="L394" i="7"/>
  <c r="J394" i="7"/>
  <c r="I394" i="7"/>
  <c r="G394" i="7"/>
  <c r="F394" i="7"/>
  <c r="M388" i="7"/>
  <c r="L388" i="7"/>
  <c r="J388" i="7"/>
  <c r="I388" i="7"/>
  <c r="G388" i="7"/>
  <c r="F388" i="7"/>
  <c r="M386" i="7"/>
  <c r="L386" i="7"/>
  <c r="J386" i="7"/>
  <c r="I386" i="7"/>
  <c r="G386" i="7"/>
  <c r="F386" i="7"/>
  <c r="M382" i="7"/>
  <c r="L382" i="7"/>
  <c r="J382" i="7"/>
  <c r="I382" i="7"/>
  <c r="G382" i="7"/>
  <c r="H385" i="7"/>
  <c r="K385" i="7"/>
  <c r="N385" i="7"/>
  <c r="M380" i="7"/>
  <c r="L380" i="7"/>
  <c r="J380" i="7"/>
  <c r="I380" i="7"/>
  <c r="G380" i="7"/>
  <c r="F380" i="7"/>
  <c r="N378" i="7"/>
  <c r="N377" i="7"/>
  <c r="N376" i="7"/>
  <c r="N375" i="7"/>
  <c r="N374" i="7"/>
  <c r="M370" i="7"/>
  <c r="L370" i="7"/>
  <c r="K378" i="7"/>
  <c r="K377" i="7"/>
  <c r="K376" i="7"/>
  <c r="K375" i="7"/>
  <c r="K374" i="7"/>
  <c r="J370" i="7"/>
  <c r="I370" i="7"/>
  <c r="H378" i="7"/>
  <c r="H377" i="7"/>
  <c r="H376" i="7"/>
  <c r="H375" i="7"/>
  <c r="H374" i="7"/>
  <c r="G370" i="7"/>
  <c r="F370" i="7"/>
  <c r="M366" i="7"/>
  <c r="M365" i="7" s="1"/>
  <c r="L366" i="7"/>
  <c r="L365" i="7" s="1"/>
  <c r="J366" i="7"/>
  <c r="J365" i="7" s="1"/>
  <c r="I366" i="7"/>
  <c r="I365" i="7" s="1"/>
  <c r="G366" i="7"/>
  <c r="G365" i="7" s="1"/>
  <c r="F366" i="7"/>
  <c r="F365" i="7" s="1"/>
  <c r="F362" i="7"/>
  <c r="F361" i="7" s="1"/>
  <c r="N367" i="7"/>
  <c r="M362" i="7"/>
  <c r="M361" i="7" s="1"/>
  <c r="L362" i="7"/>
  <c r="L361" i="7" s="1"/>
  <c r="J362" i="7"/>
  <c r="J361" i="7" s="1"/>
  <c r="I362" i="7"/>
  <c r="I361" i="7" s="1"/>
  <c r="G362" i="7"/>
  <c r="G361" i="7" s="1"/>
  <c r="N360" i="7"/>
  <c r="K360" i="7"/>
  <c r="H360" i="7"/>
  <c r="M344" i="7"/>
  <c r="M343" i="7" s="1"/>
  <c r="L344" i="7"/>
  <c r="L343" i="7" s="1"/>
  <c r="J344" i="7"/>
  <c r="J343" i="7" s="1"/>
  <c r="I344" i="7"/>
  <c r="I343" i="7" s="1"/>
  <c r="G344" i="7"/>
  <c r="F344" i="7"/>
  <c r="F343" i="7" s="1"/>
  <c r="M330" i="7"/>
  <c r="L330" i="7"/>
  <c r="J330" i="7"/>
  <c r="I330" i="7"/>
  <c r="G330" i="7"/>
  <c r="F330" i="7"/>
  <c r="F221" i="7" s="1"/>
  <c r="N320" i="7"/>
  <c r="N319" i="7"/>
  <c r="N318" i="7"/>
  <c r="N317" i="7"/>
  <c r="N316" i="7"/>
  <c r="K320" i="7"/>
  <c r="K319" i="7"/>
  <c r="K318" i="7"/>
  <c r="K317" i="7"/>
  <c r="K316" i="7"/>
  <c r="H320" i="7"/>
  <c r="H319" i="7"/>
  <c r="H318" i="7"/>
  <c r="H317" i="7"/>
  <c r="H316" i="7"/>
  <c r="N233" i="7"/>
  <c r="K233" i="7"/>
  <c r="H233" i="7"/>
  <c r="M222" i="7"/>
  <c r="L222" i="7"/>
  <c r="J222" i="7"/>
  <c r="I222" i="7"/>
  <c r="G222" i="7"/>
  <c r="M211" i="7"/>
  <c r="L211" i="7"/>
  <c r="J211" i="7"/>
  <c r="I211" i="7"/>
  <c r="G211" i="7"/>
  <c r="N188" i="7"/>
  <c r="N187" i="7"/>
  <c r="K188" i="7"/>
  <c r="K187" i="7"/>
  <c r="H188" i="7"/>
  <c r="H187" i="7"/>
  <c r="K146" i="7"/>
  <c r="H113" i="7"/>
  <c r="M112" i="7"/>
  <c r="L112" i="7"/>
  <c r="J112" i="7"/>
  <c r="I112" i="7"/>
  <c r="G112" i="7"/>
  <c r="F112" i="7"/>
  <c r="F45" i="7" s="1"/>
  <c r="H98" i="7"/>
  <c r="H97" i="7"/>
  <c r="H66" i="7"/>
  <c r="H65" i="7"/>
  <c r="H64" i="7"/>
  <c r="H63" i="7"/>
  <c r="H62" i="7"/>
  <c r="H61" i="7"/>
  <c r="H60" i="7"/>
  <c r="H59" i="7"/>
  <c r="H58" i="7"/>
  <c r="H57" i="7"/>
  <c r="H56" i="7"/>
  <c r="H55" i="7"/>
  <c r="N40" i="7"/>
  <c r="H40" i="7"/>
  <c r="K40" i="7"/>
  <c r="N98" i="7"/>
  <c r="N97" i="7"/>
  <c r="K98" i="7"/>
  <c r="K97" i="7"/>
  <c r="K96" i="7"/>
  <c r="H146" i="7"/>
  <c r="N146" i="7"/>
  <c r="N113" i="7"/>
  <c r="M37" i="7"/>
  <c r="L37" i="7"/>
  <c r="J37" i="7"/>
  <c r="I37" i="7"/>
  <c r="G37" i="7"/>
  <c r="J34" i="7"/>
  <c r="I34" i="7"/>
  <c r="G34" i="7"/>
  <c r="M31" i="7"/>
  <c r="L31" i="7"/>
  <c r="J31" i="7"/>
  <c r="I31" i="7"/>
  <c r="G31" i="7"/>
  <c r="H488" i="7"/>
  <c r="N484" i="7"/>
  <c r="K484" i="7"/>
  <c r="K483" i="7"/>
  <c r="H484" i="7"/>
  <c r="H483" i="7"/>
  <c r="M466" i="7"/>
  <c r="L466" i="7"/>
  <c r="J466" i="7"/>
  <c r="I466" i="7"/>
  <c r="G466" i="7"/>
  <c r="F466" i="7"/>
  <c r="F462" i="7"/>
  <c r="K469" i="7"/>
  <c r="K468" i="7"/>
  <c r="K465" i="7"/>
  <c r="H469" i="7"/>
  <c r="H468" i="7"/>
  <c r="H465" i="7"/>
  <c r="N469" i="7"/>
  <c r="N468" i="7"/>
  <c r="N465" i="7"/>
  <c r="N467" i="7"/>
  <c r="K467" i="7"/>
  <c r="H467" i="7"/>
  <c r="N450" i="7"/>
  <c r="K450" i="7"/>
  <c r="H450" i="7"/>
  <c r="N402" i="7"/>
  <c r="H402" i="7"/>
  <c r="K402" i="7"/>
  <c r="G23" i="7"/>
  <c r="H23" i="7" s="1"/>
  <c r="M23" i="7"/>
  <c r="O192" i="11"/>
  <c r="O191" i="11"/>
  <c r="O190" i="11"/>
  <c r="O168" i="11"/>
  <c r="O94" i="11"/>
  <c r="O80" i="11"/>
  <c r="O79" i="11"/>
  <c r="O78" i="11"/>
  <c r="O77" i="11"/>
  <c r="O76" i="11"/>
  <c r="I45" i="11"/>
  <c r="I42" i="11"/>
  <c r="I41" i="11"/>
  <c r="I40" i="11"/>
  <c r="I39" i="11"/>
  <c r="I38" i="11"/>
  <c r="K42" i="11"/>
  <c r="K41" i="11"/>
  <c r="K40" i="11"/>
  <c r="K39" i="11"/>
  <c r="K38" i="11"/>
  <c r="K35" i="11"/>
  <c r="K34" i="11"/>
  <c r="K27" i="3"/>
  <c r="K26" i="3"/>
  <c r="O26" i="3" s="1"/>
  <c r="K31" i="11"/>
  <c r="O31" i="11" s="1"/>
  <c r="O32" i="11" s="1"/>
  <c r="O30" i="11" s="1"/>
  <c r="K28" i="11"/>
  <c r="K27" i="11"/>
  <c r="M21" i="11"/>
  <c r="N21" i="11" s="1"/>
  <c r="K20" i="3"/>
  <c r="O20" i="3" s="1"/>
  <c r="K19" i="3"/>
  <c r="O19" i="3" s="1"/>
  <c r="K18" i="3"/>
  <c r="O18" i="3" s="1"/>
  <c r="K205" i="11"/>
  <c r="K204" i="11"/>
  <c r="K203" i="11"/>
  <c r="K202" i="11"/>
  <c r="O202" i="11" s="1"/>
  <c r="K201" i="11"/>
  <c r="K200" i="11"/>
  <c r="K199" i="11"/>
  <c r="K198" i="11"/>
  <c r="O198" i="11" s="1"/>
  <c r="K144" i="11"/>
  <c r="O144" i="11" s="1"/>
  <c r="K143" i="11"/>
  <c r="O143" i="11" s="1"/>
  <c r="K142" i="11"/>
  <c r="O142" i="11" s="1"/>
  <c r="K141" i="11"/>
  <c r="O141" i="11" s="1"/>
  <c r="K121" i="11"/>
  <c r="O121" i="11" s="1"/>
  <c r="G113" i="10"/>
  <c r="M80" i="11"/>
  <c r="N80" i="11" s="1"/>
  <c r="M79" i="11"/>
  <c r="N79" i="11" s="1"/>
  <c r="M78" i="11"/>
  <c r="N78" i="11" s="1"/>
  <c r="M77" i="11"/>
  <c r="N77" i="11" s="1"/>
  <c r="M63" i="11"/>
  <c r="M59" i="11"/>
  <c r="M56" i="11"/>
  <c r="M54" i="11"/>
  <c r="M53" i="11"/>
  <c r="M52" i="11"/>
  <c r="M48" i="11"/>
  <c r="M47" i="11"/>
  <c r="M46" i="11"/>
  <c r="M45" i="11"/>
  <c r="M42" i="11"/>
  <c r="M41" i="11"/>
  <c r="M39" i="11"/>
  <c r="M38" i="11"/>
  <c r="M35" i="11"/>
  <c r="M34" i="11"/>
  <c r="M31" i="11"/>
  <c r="M28" i="11"/>
  <c r="M27" i="11"/>
  <c r="M22" i="11"/>
  <c r="I205" i="11"/>
  <c r="I204" i="11"/>
  <c r="I203" i="11"/>
  <c r="I202" i="11"/>
  <c r="I201" i="11"/>
  <c r="I200" i="11"/>
  <c r="I199" i="11"/>
  <c r="I198" i="11"/>
  <c r="I195" i="11"/>
  <c r="I194" i="11"/>
  <c r="I193" i="11"/>
  <c r="I192" i="11"/>
  <c r="I174" i="11"/>
  <c r="I172" i="11"/>
  <c r="I171" i="11"/>
  <c r="I170" i="11"/>
  <c r="I169" i="11"/>
  <c r="I168" i="11"/>
  <c r="I146" i="11"/>
  <c r="I144" i="11"/>
  <c r="I143" i="11"/>
  <c r="I142" i="11"/>
  <c r="I141" i="11"/>
  <c r="I140" i="11"/>
  <c r="I121" i="11"/>
  <c r="I118" i="11"/>
  <c r="I117" i="11"/>
  <c r="I116" i="11"/>
  <c r="I115" i="11"/>
  <c r="I100" i="11"/>
  <c r="I98" i="11"/>
  <c r="I97" i="11"/>
  <c r="I96" i="11"/>
  <c r="I82" i="11"/>
  <c r="I80" i="11"/>
  <c r="I79" i="11"/>
  <c r="I78" i="11"/>
  <c r="I63" i="11"/>
  <c r="I59" i="11"/>
  <c r="I56" i="11"/>
  <c r="I57" i="11" s="1"/>
  <c r="I54" i="11"/>
  <c r="I53" i="11"/>
  <c r="I52" i="11"/>
  <c r="I48" i="11"/>
  <c r="I47" i="11"/>
  <c r="I46" i="11"/>
  <c r="I35" i="11"/>
  <c r="I34" i="11"/>
  <c r="I31" i="11"/>
  <c r="I32" i="11" s="1"/>
  <c r="I30" i="11" s="1"/>
  <c r="I28" i="11"/>
  <c r="I27" i="11"/>
  <c r="I22" i="11"/>
  <c r="I21" i="11"/>
  <c r="F199" i="11"/>
  <c r="F198" i="11"/>
  <c r="F195" i="11"/>
  <c r="F194" i="11"/>
  <c r="F193" i="11"/>
  <c r="F192" i="11"/>
  <c r="F174" i="11"/>
  <c r="F172" i="11"/>
  <c r="F171" i="11"/>
  <c r="F170" i="11"/>
  <c r="F169" i="11"/>
  <c r="F168" i="11"/>
  <c r="F146" i="11"/>
  <c r="F144" i="11"/>
  <c r="F143" i="11"/>
  <c r="F142" i="11"/>
  <c r="F141" i="11"/>
  <c r="F121" i="11"/>
  <c r="F118" i="11"/>
  <c r="F117" i="11"/>
  <c r="F116" i="11"/>
  <c r="F115" i="11"/>
  <c r="F100" i="11"/>
  <c r="F98" i="11"/>
  <c r="F97" i="11"/>
  <c r="F96" i="11"/>
  <c r="F95" i="11"/>
  <c r="F94" i="11"/>
  <c r="F82" i="11"/>
  <c r="F80" i="11"/>
  <c r="F79" i="11"/>
  <c r="F78" i="11"/>
  <c r="F77" i="11"/>
  <c r="F63" i="11"/>
  <c r="F59" i="11"/>
  <c r="F60" i="11" s="1"/>
  <c r="F58" i="11" s="1"/>
  <c r="F56" i="11"/>
  <c r="F57" i="11" s="1"/>
  <c r="F54" i="11"/>
  <c r="F53" i="11"/>
  <c r="F52" i="11"/>
  <c r="F48" i="11"/>
  <c r="F47" i="11"/>
  <c r="F46" i="11"/>
  <c r="F45" i="11"/>
  <c r="F42" i="11"/>
  <c r="F41" i="11"/>
  <c r="F40" i="11"/>
  <c r="F39" i="11"/>
  <c r="F38" i="11"/>
  <c r="F35" i="11"/>
  <c r="F34" i="11"/>
  <c r="F31" i="11"/>
  <c r="F32" i="11" s="1"/>
  <c r="F30" i="11" s="1"/>
  <c r="F28" i="11"/>
  <c r="F27" i="11"/>
  <c r="F22" i="11"/>
  <c r="F21" i="11"/>
  <c r="H113" i="10"/>
  <c r="H108" i="10"/>
  <c r="G108" i="10"/>
  <c r="G99" i="10"/>
  <c r="H99" i="10"/>
  <c r="H96" i="10"/>
  <c r="H84" i="10"/>
  <c r="G84" i="10"/>
  <c r="G79" i="10"/>
  <c r="H71" i="10"/>
  <c r="G71" i="10"/>
  <c r="H69" i="10"/>
  <c r="G69" i="10"/>
  <c r="H64" i="10"/>
  <c r="H63" i="10" s="1"/>
  <c r="G64" i="10"/>
  <c r="G63" i="10" s="1"/>
  <c r="K184" i="3"/>
  <c r="K183" i="3"/>
  <c r="K182" i="3"/>
  <c r="K181" i="3"/>
  <c r="K180" i="3"/>
  <c r="M184" i="3"/>
  <c r="M183" i="3"/>
  <c r="M182" i="3"/>
  <c r="M181" i="3"/>
  <c r="M180" i="3"/>
  <c r="M177" i="3"/>
  <c r="M176" i="3"/>
  <c r="M175" i="3"/>
  <c r="M144" i="3"/>
  <c r="M142" i="3"/>
  <c r="M141" i="3"/>
  <c r="M140" i="3"/>
  <c r="M139" i="3"/>
  <c r="M126" i="3"/>
  <c r="M56" i="3"/>
  <c r="M52" i="3"/>
  <c r="M51" i="3"/>
  <c r="M18" i="3"/>
  <c r="M19" i="3"/>
  <c r="M45" i="3"/>
  <c r="M44" i="3"/>
  <c r="M43" i="3"/>
  <c r="M39" i="3"/>
  <c r="M32" i="3"/>
  <c r="K32" i="3"/>
  <c r="O32" i="3" s="1"/>
  <c r="K31" i="3"/>
  <c r="O31" i="3" s="1"/>
  <c r="M31" i="3"/>
  <c r="M30" i="3"/>
  <c r="I184" i="3"/>
  <c r="I183" i="3"/>
  <c r="I182" i="3"/>
  <c r="I181" i="3"/>
  <c r="I180" i="3"/>
  <c r="I144" i="3"/>
  <c r="I160" i="3" s="1"/>
  <c r="I142" i="3"/>
  <c r="I141" i="3"/>
  <c r="I140" i="3"/>
  <c r="I139" i="3"/>
  <c r="I138" i="3"/>
  <c r="I126" i="3"/>
  <c r="I103" i="3"/>
  <c r="I101" i="3"/>
  <c r="I80" i="3"/>
  <c r="I56" i="3"/>
  <c r="I52" i="3"/>
  <c r="I51" i="3"/>
  <c r="I50" i="3"/>
  <c r="I47" i="3"/>
  <c r="F47" i="3"/>
  <c r="F48" i="3" s="1"/>
  <c r="G48" i="3"/>
  <c r="I39" i="3"/>
  <c r="I32" i="3"/>
  <c r="I31" i="3"/>
  <c r="I30" i="3"/>
  <c r="I27" i="3"/>
  <c r="I26" i="3"/>
  <c r="I28" i="3" s="1"/>
  <c r="I25" i="3" s="1"/>
  <c r="I23" i="3"/>
  <c r="I24" i="3" s="1"/>
  <c r="I22" i="3" s="1"/>
  <c r="F18" i="3"/>
  <c r="F19" i="3"/>
  <c r="I20" i="3"/>
  <c r="I19" i="3"/>
  <c r="I18" i="3"/>
  <c r="G24" i="3"/>
  <c r="G21" i="3"/>
  <c r="H107" i="8"/>
  <c r="H86" i="8"/>
  <c r="G66" i="8"/>
  <c r="G62" i="8" s="1"/>
  <c r="H29" i="8"/>
  <c r="H95" i="10" l="1"/>
  <c r="I40" i="3"/>
  <c r="I29" i="3" s="1"/>
  <c r="K403" i="7"/>
  <c r="H462" i="7"/>
  <c r="N403" i="7"/>
  <c r="N507" i="7"/>
  <c r="N370" i="7"/>
  <c r="L461" i="7"/>
  <c r="N380" i="7"/>
  <c r="N382" i="7"/>
  <c r="N494" i="7"/>
  <c r="K471" i="7"/>
  <c r="K388" i="7"/>
  <c r="N211" i="7"/>
  <c r="K370" i="7"/>
  <c r="K112" i="7"/>
  <c r="G74" i="10"/>
  <c r="K29" i="11"/>
  <c r="F29" i="11"/>
  <c r="F26" i="11" s="1"/>
  <c r="F36" i="11"/>
  <c r="F33" i="11" s="1"/>
  <c r="I49" i="11"/>
  <c r="I44" i="11" s="1"/>
  <c r="I196" i="11"/>
  <c r="I43" i="11"/>
  <c r="I37" i="11" s="1"/>
  <c r="K32" i="11"/>
  <c r="K43" i="11"/>
  <c r="I36" i="11"/>
  <c r="I33" i="11" s="1"/>
  <c r="F196" i="11"/>
  <c r="N35" i="11"/>
  <c r="F49" i="11"/>
  <c r="F55" i="11"/>
  <c r="F51" i="11" s="1"/>
  <c r="F50" i="11" s="1"/>
  <c r="I23" i="11"/>
  <c r="K36" i="11"/>
  <c r="N34" i="11"/>
  <c r="O201" i="11"/>
  <c r="O205" i="11"/>
  <c r="N386" i="7"/>
  <c r="H394" i="7"/>
  <c r="G502" i="7"/>
  <c r="K454" i="7"/>
  <c r="H503" i="7"/>
  <c r="N503" i="7"/>
  <c r="K507" i="7"/>
  <c r="N511" i="7"/>
  <c r="F23" i="11"/>
  <c r="F20" i="11" s="1"/>
  <c r="F17" i="11" s="1"/>
  <c r="I206" i="11"/>
  <c r="I197" i="11" s="1"/>
  <c r="K206" i="11"/>
  <c r="N31" i="11"/>
  <c r="N32" i="11" s="1"/>
  <c r="N30" i="11" s="1"/>
  <c r="O199" i="11"/>
  <c r="O203" i="11"/>
  <c r="F43" i="11"/>
  <c r="F37" i="11" s="1"/>
  <c r="F99" i="11"/>
  <c r="I55" i="11"/>
  <c r="O200" i="11"/>
  <c r="O204" i="11"/>
  <c r="K366" i="7"/>
  <c r="K380" i="7"/>
  <c r="H388" i="7"/>
  <c r="K394" i="7"/>
  <c r="H401" i="7"/>
  <c r="K428" i="7"/>
  <c r="N431" i="7"/>
  <c r="N454" i="7"/>
  <c r="J461" i="7"/>
  <c r="K490" i="7"/>
  <c r="K503" i="7"/>
  <c r="I173" i="11"/>
  <c r="F145" i="11"/>
  <c r="I145" i="11"/>
  <c r="O145" i="11"/>
  <c r="I99" i="11"/>
  <c r="F119" i="11"/>
  <c r="I119" i="11"/>
  <c r="F81" i="11"/>
  <c r="I81" i="11"/>
  <c r="H403" i="7"/>
  <c r="K222" i="7"/>
  <c r="K362" i="7"/>
  <c r="G461" i="7"/>
  <c r="I470" i="7"/>
  <c r="K470" i="7" s="1"/>
  <c r="K31" i="7"/>
  <c r="K36" i="7"/>
  <c r="K44" i="7"/>
  <c r="N366" i="7"/>
  <c r="N394" i="7"/>
  <c r="I461" i="7"/>
  <c r="N31" i="7"/>
  <c r="M221" i="7"/>
  <c r="K382" i="7"/>
  <c r="N462" i="7"/>
  <c r="H511" i="7"/>
  <c r="N441" i="7"/>
  <c r="H37" i="7"/>
  <c r="H370" i="7"/>
  <c r="N470" i="7"/>
  <c r="N401" i="7"/>
  <c r="N34" i="7"/>
  <c r="N37" i="7"/>
  <c r="N490" i="7"/>
  <c r="K498" i="7"/>
  <c r="H507" i="7"/>
  <c r="K34" i="7"/>
  <c r="N112" i="7"/>
  <c r="H380" i="7"/>
  <c r="H382" i="7"/>
  <c r="M461" i="7"/>
  <c r="H494" i="7"/>
  <c r="N498" i="7"/>
  <c r="H515" i="7"/>
  <c r="K494" i="7"/>
  <c r="H366" i="7"/>
  <c r="H428" i="7"/>
  <c r="F461" i="7"/>
  <c r="J502" i="7"/>
  <c r="K511" i="7"/>
  <c r="N44" i="7"/>
  <c r="H386" i="7"/>
  <c r="N388" i="7"/>
  <c r="H498" i="7"/>
  <c r="N36" i="7"/>
  <c r="H330" i="7"/>
  <c r="K401" i="7"/>
  <c r="N428" i="7"/>
  <c r="K330" i="7"/>
  <c r="K386" i="7"/>
  <c r="G28" i="8"/>
  <c r="G27" i="8" s="1"/>
  <c r="G26" i="8" s="1"/>
  <c r="N182" i="3"/>
  <c r="N184" i="3"/>
  <c r="I53" i="3"/>
  <c r="I49" i="3" s="1"/>
  <c r="N18" i="3"/>
  <c r="I21" i="3"/>
  <c r="I17" i="3" s="1"/>
  <c r="I16" i="3" s="1"/>
  <c r="O21" i="3"/>
  <c r="O17" i="3" s="1"/>
  <c r="N19" i="3"/>
  <c r="N181" i="3"/>
  <c r="K21" i="3"/>
  <c r="K185" i="3"/>
  <c r="N183" i="3"/>
  <c r="K28" i="3"/>
  <c r="N180" i="3"/>
  <c r="N32" i="3"/>
  <c r="O27" i="3"/>
  <c r="N31" i="3"/>
  <c r="I143" i="3"/>
  <c r="I102" i="3"/>
  <c r="I124" i="3"/>
  <c r="I502" i="7"/>
  <c r="M502" i="7"/>
  <c r="N515" i="7"/>
  <c r="K515" i="7"/>
  <c r="L502" i="7"/>
  <c r="F502" i="7"/>
  <c r="H490" i="7"/>
  <c r="H475" i="7"/>
  <c r="K479" i="7"/>
  <c r="H471" i="7"/>
  <c r="N471" i="7"/>
  <c r="H441" i="7"/>
  <c r="K462" i="7"/>
  <c r="M430" i="7"/>
  <c r="N430" i="7" s="1"/>
  <c r="F416" i="7"/>
  <c r="K431" i="7"/>
  <c r="H415" i="7"/>
  <c r="H431" i="7"/>
  <c r="F413" i="7"/>
  <c r="H31" i="7"/>
  <c r="H112" i="7"/>
  <c r="K211" i="7"/>
  <c r="H344" i="7"/>
  <c r="H362" i="7"/>
  <c r="H36" i="7"/>
  <c r="L221" i="7"/>
  <c r="N344" i="7"/>
  <c r="H34" i="7"/>
  <c r="K37" i="7"/>
  <c r="K46" i="7"/>
  <c r="H211" i="7"/>
  <c r="H222" i="7"/>
  <c r="N475" i="7"/>
  <c r="K475" i="7"/>
  <c r="H470" i="7"/>
  <c r="H454" i="7"/>
  <c r="N437" i="7"/>
  <c r="K437" i="7"/>
  <c r="H437" i="7"/>
  <c r="K430" i="7"/>
  <c r="H430" i="7"/>
  <c r="J30" i="7"/>
  <c r="N222" i="7"/>
  <c r="J221" i="7"/>
  <c r="K361" i="7"/>
  <c r="N362" i="7"/>
  <c r="I221" i="7"/>
  <c r="G343" i="7"/>
  <c r="H343" i="7" s="1"/>
  <c r="K344" i="7"/>
  <c r="G221" i="7"/>
  <c r="H367" i="7"/>
  <c r="K367" i="7"/>
  <c r="N361" i="7"/>
  <c r="H361" i="7"/>
  <c r="N343" i="7"/>
  <c r="K343" i="7"/>
  <c r="M30" i="7"/>
  <c r="I30" i="7"/>
  <c r="L30" i="7"/>
  <c r="N466" i="7"/>
  <c r="K466" i="7"/>
  <c r="H466" i="7"/>
  <c r="K145" i="11"/>
  <c r="I48" i="3"/>
  <c r="H461" i="7" l="1"/>
  <c r="H502" i="7"/>
  <c r="N461" i="7"/>
  <c r="K502" i="7"/>
  <c r="H368" i="7"/>
  <c r="K368" i="7"/>
  <c r="K221" i="7"/>
  <c r="N221" i="7"/>
  <c r="K461" i="7"/>
  <c r="F25" i="11"/>
  <c r="N36" i="11"/>
  <c r="N33" i="11" s="1"/>
  <c r="O206" i="11"/>
  <c r="O197" i="11" s="1"/>
  <c r="G117" i="8"/>
  <c r="F62" i="11"/>
  <c r="F412" i="7"/>
  <c r="I120" i="11"/>
  <c r="N502" i="7"/>
  <c r="N368" i="7"/>
  <c r="F436" i="7"/>
  <c r="H221" i="7"/>
  <c r="N185" i="3"/>
  <c r="N179" i="3" s="1"/>
  <c r="N30" i="7"/>
  <c r="K30" i="7"/>
  <c r="H125" i="10"/>
  <c r="M17" i="7"/>
  <c r="M16" i="7" s="1"/>
  <c r="N22" i="7"/>
  <c r="L17" i="7"/>
  <c r="K22" i="7"/>
  <c r="J17" i="7"/>
  <c r="I17" i="7"/>
  <c r="H22" i="7"/>
  <c r="G17" i="7"/>
  <c r="G16" i="7" l="1"/>
  <c r="H17" i="7"/>
  <c r="H16" i="7"/>
  <c r="N17" i="7"/>
  <c r="N49" i="7"/>
  <c r="K49" i="7"/>
  <c r="H49" i="7"/>
  <c r="H39" i="8" l="1"/>
  <c r="K383" i="7" l="1"/>
  <c r="K381" i="7"/>
  <c r="N455" i="7" l="1"/>
  <c r="H460" i="7"/>
  <c r="H459" i="7"/>
  <c r="H456" i="7"/>
  <c r="H455" i="7"/>
  <c r="I408" i="7"/>
  <c r="F408" i="7"/>
  <c r="K47" i="11" l="1"/>
  <c r="N47" i="11" s="1"/>
  <c r="K46" i="11"/>
  <c r="N46" i="11" s="1"/>
  <c r="K48" i="11"/>
  <c r="N48" i="11" s="1"/>
  <c r="K52" i="3" l="1"/>
  <c r="N22" i="11"/>
  <c r="N23" i="11" s="1"/>
  <c r="D23" i="11"/>
  <c r="D29" i="11"/>
  <c r="G23" i="11"/>
  <c r="K23" i="11" s="1"/>
  <c r="H56" i="10"/>
  <c r="G56" i="10"/>
  <c r="G49" i="10"/>
  <c r="H46" i="10"/>
  <c r="G46" i="10"/>
  <c r="O28" i="3"/>
  <c r="O25" i="3" s="1"/>
  <c r="M50" i="3"/>
  <c r="K51" i="3"/>
  <c r="K50" i="3"/>
  <c r="D53" i="3"/>
  <c r="G53" i="3"/>
  <c r="K53" i="3" l="1"/>
  <c r="O52" i="3"/>
  <c r="N52" i="3"/>
  <c r="N50" i="3"/>
  <c r="O50" i="3"/>
  <c r="O51" i="3"/>
  <c r="N51" i="3"/>
  <c r="O53" i="3" l="1"/>
  <c r="O49" i="3" s="1"/>
  <c r="N53" i="3"/>
  <c r="N49" i="3" s="1"/>
  <c r="H491" i="7"/>
  <c r="K448" i="7"/>
  <c r="O22" i="11" l="1"/>
  <c r="H35" i="8"/>
  <c r="H33" i="8"/>
  <c r="H28" i="8" l="1"/>
  <c r="H8" i="10"/>
  <c r="B6" i="11"/>
  <c r="F7" i="10"/>
  <c r="D6" i="15" l="1"/>
  <c r="D6" i="16"/>
  <c r="E6" i="7"/>
  <c r="B6" i="3"/>
  <c r="F51" i="3" l="1"/>
  <c r="F52" i="3"/>
  <c r="E51" i="8"/>
  <c r="E52" i="8"/>
  <c r="E53" i="8"/>
  <c r="E50" i="8"/>
  <c r="E34" i="8"/>
  <c r="M199" i="11" l="1"/>
  <c r="N199" i="11" s="1"/>
  <c r="M200" i="11"/>
  <c r="N200" i="11" s="1"/>
  <c r="M201" i="11"/>
  <c r="N201" i="11" s="1"/>
  <c r="M202" i="11"/>
  <c r="N202" i="11" s="1"/>
  <c r="F200" i="11"/>
  <c r="F201" i="11"/>
  <c r="F202" i="11"/>
  <c r="F203" i="11"/>
  <c r="E66" i="10"/>
  <c r="E67" i="10"/>
  <c r="E65" i="10"/>
  <c r="O46" i="11" l="1"/>
  <c r="O47" i="11"/>
  <c r="O48" i="11"/>
  <c r="H79" i="10"/>
  <c r="H74" i="10" s="1"/>
  <c r="E70" i="10"/>
  <c r="H49" i="10" l="1"/>
  <c r="H66" i="8" l="1"/>
  <c r="H62" i="8" s="1"/>
  <c r="H516" i="7"/>
  <c r="H482" i="7"/>
  <c r="H481" i="7"/>
  <c r="H480" i="7"/>
  <c r="K39" i="7"/>
  <c r="H39" i="7"/>
  <c r="N39" i="7"/>
  <c r="N41" i="7"/>
  <c r="N410" i="7"/>
  <c r="N411" i="7"/>
  <c r="K411" i="7"/>
  <c r="K410" i="7"/>
  <c r="H411" i="7"/>
  <c r="H410" i="7"/>
  <c r="M408" i="7"/>
  <c r="L408" i="7"/>
  <c r="J408" i="7"/>
  <c r="G408" i="7"/>
  <c r="F398" i="7"/>
  <c r="F369" i="7" s="1"/>
  <c r="F29" i="7" s="1"/>
  <c r="H363" i="7"/>
  <c r="K35" i="7"/>
  <c r="J16" i="7"/>
  <c r="I16" i="7"/>
  <c r="K516" i="7"/>
  <c r="N516" i="7"/>
  <c r="N513" i="7"/>
  <c r="N460" i="7"/>
  <c r="K460" i="7"/>
  <c r="K459" i="7"/>
  <c r="K457" i="7"/>
  <c r="N445" i="7"/>
  <c r="N446" i="7"/>
  <c r="N447" i="7"/>
  <c r="N448" i="7"/>
  <c r="N449" i="7"/>
  <c r="K445" i="7"/>
  <c r="K446" i="7"/>
  <c r="K447" i="7"/>
  <c r="K449" i="7"/>
  <c r="H445" i="7"/>
  <c r="H446" i="7"/>
  <c r="H447" i="7"/>
  <c r="H448" i="7"/>
  <c r="H449" i="7"/>
  <c r="N444" i="7"/>
  <c r="K444" i="7"/>
  <c r="H444" i="7"/>
  <c r="H442" i="7"/>
  <c r="H443" i="7"/>
  <c r="N443" i="7"/>
  <c r="K443" i="7"/>
  <c r="H433" i="7"/>
  <c r="H396" i="7"/>
  <c r="K396" i="7"/>
  <c r="N396" i="7"/>
  <c r="H27" i="8" l="1"/>
  <c r="H26" i="8" s="1"/>
  <c r="H117" i="8" s="1"/>
  <c r="K16" i="7"/>
  <c r="N23" i="7"/>
  <c r="L16" i="7"/>
  <c r="F489" i="7"/>
  <c r="K17" i="7"/>
  <c r="H365" i="7"/>
  <c r="N408" i="7"/>
  <c r="K455" i="7"/>
  <c r="N457" i="7"/>
  <c r="K456" i="7"/>
  <c r="N459" i="7"/>
  <c r="N354" i="7"/>
  <c r="N355" i="7"/>
  <c r="N356" i="7"/>
  <c r="N357" i="7"/>
  <c r="N358" i="7"/>
  <c r="N359" i="7"/>
  <c r="K354" i="7"/>
  <c r="K355" i="7"/>
  <c r="K356" i="7"/>
  <c r="K357" i="7"/>
  <c r="K358" i="7"/>
  <c r="K359" i="7"/>
  <c r="H354" i="7"/>
  <c r="H355" i="7"/>
  <c r="H356" i="7"/>
  <c r="H357" i="7"/>
  <c r="H358" i="7"/>
  <c r="H35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215" i="7"/>
  <c r="N186" i="7"/>
  <c r="K186" i="7"/>
  <c r="H186" i="7"/>
  <c r="N131" i="7"/>
  <c r="N132" i="7"/>
  <c r="N133" i="7"/>
  <c r="N134" i="7"/>
  <c r="N135" i="7"/>
  <c r="N136" i="7"/>
  <c r="N137" i="7"/>
  <c r="N138" i="7"/>
  <c r="N139" i="7"/>
  <c r="N140" i="7"/>
  <c r="N141" i="7"/>
  <c r="N142" i="7"/>
  <c r="N143" i="7"/>
  <c r="N144" i="7"/>
  <c r="N145" i="7"/>
  <c r="N147" i="7"/>
  <c r="K131" i="7"/>
  <c r="K132" i="7"/>
  <c r="K133" i="7"/>
  <c r="K134" i="7"/>
  <c r="K135" i="7"/>
  <c r="K136" i="7"/>
  <c r="K137" i="7"/>
  <c r="K138" i="7"/>
  <c r="K139" i="7"/>
  <c r="K140" i="7"/>
  <c r="K141" i="7"/>
  <c r="K142" i="7"/>
  <c r="K143" i="7"/>
  <c r="K144" i="7"/>
  <c r="K145" i="7"/>
  <c r="K147" i="7"/>
  <c r="H131" i="7"/>
  <c r="H132" i="7"/>
  <c r="H133" i="7"/>
  <c r="H134" i="7"/>
  <c r="H135" i="7"/>
  <c r="H136" i="7"/>
  <c r="H137" i="7"/>
  <c r="H138" i="7"/>
  <c r="H139" i="7"/>
  <c r="H140" i="7"/>
  <c r="H141" i="7"/>
  <c r="H142" i="7"/>
  <c r="H143" i="7"/>
  <c r="H144" i="7"/>
  <c r="H145" i="7"/>
  <c r="H147" i="7"/>
  <c r="N16" i="7" l="1"/>
  <c r="K408" i="7"/>
  <c r="N456" i="7"/>
  <c r="N93" i="7"/>
  <c r="N94" i="7"/>
  <c r="N95" i="7"/>
  <c r="N96" i="7"/>
  <c r="K93" i="7"/>
  <c r="K94" i="7"/>
  <c r="K95" i="7"/>
  <c r="K104" i="7"/>
  <c r="H93" i="7"/>
  <c r="H94" i="7"/>
  <c r="H95" i="7"/>
  <c r="H96" i="7"/>
  <c r="H104" i="7"/>
  <c r="N33" i="7" l="1"/>
  <c r="N32" i="7"/>
  <c r="N27" i="7"/>
  <c r="N26" i="7"/>
  <c r="N25" i="7"/>
  <c r="N24" i="7"/>
  <c r="K27" i="7"/>
  <c r="K26" i="7"/>
  <c r="K25" i="7"/>
  <c r="K24" i="7"/>
  <c r="H27" i="7"/>
  <c r="H24" i="7"/>
  <c r="N21" i="7"/>
  <c r="N19" i="7"/>
  <c r="N18" i="7"/>
  <c r="K21" i="7"/>
  <c r="K20" i="7"/>
  <c r="K19" i="7"/>
  <c r="K18" i="7"/>
  <c r="H18" i="7" l="1"/>
  <c r="N185" i="7" l="1"/>
  <c r="K185" i="7"/>
  <c r="H185" i="7"/>
  <c r="N482" i="7" l="1"/>
  <c r="K482" i="7"/>
  <c r="N442" i="7" l="1"/>
  <c r="K442" i="7"/>
  <c r="N473" i="7"/>
  <c r="K473" i="7"/>
  <c r="H473" i="7"/>
  <c r="N104" i="7"/>
  <c r="N92" i="7"/>
  <c r="K92" i="7"/>
  <c r="H92" i="7"/>
  <c r="K504" i="7" l="1"/>
  <c r="N433" i="7"/>
  <c r="K433" i="7"/>
  <c r="N423" i="7"/>
  <c r="G418" i="7"/>
  <c r="I418" i="7"/>
  <c r="J418" i="7"/>
  <c r="L418" i="7"/>
  <c r="M418" i="7"/>
  <c r="K415" i="7"/>
  <c r="N419" i="7"/>
  <c r="K419" i="7"/>
  <c r="H419" i="7"/>
  <c r="M398" i="7"/>
  <c r="M369" i="7" s="1"/>
  <c r="L398" i="7"/>
  <c r="L369" i="7" s="1"/>
  <c r="J398" i="7"/>
  <c r="J369" i="7" s="1"/>
  <c r="I398" i="7"/>
  <c r="I369" i="7" s="1"/>
  <c r="G398" i="7"/>
  <c r="G369" i="7" s="1"/>
  <c r="N399" i="7"/>
  <c r="K399" i="7"/>
  <c r="H399" i="7"/>
  <c r="N395" i="7"/>
  <c r="K395" i="7"/>
  <c r="H395" i="7"/>
  <c r="N393" i="7"/>
  <c r="K393" i="7"/>
  <c r="H393" i="7"/>
  <c r="N387" i="7"/>
  <c r="K387" i="7"/>
  <c r="H387" i="7"/>
  <c r="N384" i="7"/>
  <c r="K384" i="7"/>
  <c r="H384" i="7"/>
  <c r="N381" i="7"/>
  <c r="H381" i="7"/>
  <c r="N364" i="7"/>
  <c r="K364" i="7"/>
  <c r="H364" i="7"/>
  <c r="N352" i="7"/>
  <c r="K352" i="7"/>
  <c r="H352" i="7"/>
  <c r="N351" i="7"/>
  <c r="K351" i="7"/>
  <c r="H351" i="7"/>
  <c r="N341" i="7"/>
  <c r="K341" i="7"/>
  <c r="H341" i="7"/>
  <c r="N340" i="7"/>
  <c r="K340" i="7"/>
  <c r="H340" i="7"/>
  <c r="N232" i="7"/>
  <c r="K232" i="7"/>
  <c r="H232" i="7"/>
  <c r="N231" i="7"/>
  <c r="K231" i="7"/>
  <c r="H231" i="7"/>
  <c r="M45" i="7"/>
  <c r="J45" i="7"/>
  <c r="I45" i="7"/>
  <c r="G45" i="7"/>
  <c r="N130" i="7"/>
  <c r="K130" i="7"/>
  <c r="H130" i="7"/>
  <c r="N126" i="7"/>
  <c r="K126" i="7"/>
  <c r="H126" i="7"/>
  <c r="N125" i="7"/>
  <c r="K125" i="7"/>
  <c r="H125" i="7"/>
  <c r="N124" i="7"/>
  <c r="K124" i="7"/>
  <c r="H124" i="7"/>
  <c r="M42" i="7"/>
  <c r="L42" i="7"/>
  <c r="J42" i="7"/>
  <c r="I42" i="7"/>
  <c r="G42" i="7"/>
  <c r="H42" i="7" s="1"/>
  <c r="N38" i="7"/>
  <c r="K38" i="7"/>
  <c r="H38" i="7"/>
  <c r="K33" i="7"/>
  <c r="H33" i="7"/>
  <c r="J29" i="7" l="1"/>
  <c r="M29" i="7"/>
  <c r="I29" i="7"/>
  <c r="K45" i="7"/>
  <c r="J416" i="7"/>
  <c r="N421" i="7"/>
  <c r="N418" i="7"/>
  <c r="G416" i="7"/>
  <c r="H416" i="7" s="1"/>
  <c r="M416" i="7"/>
  <c r="N417" i="7"/>
  <c r="L416" i="7"/>
  <c r="I416" i="7"/>
  <c r="N420" i="7"/>
  <c r="I413" i="7"/>
  <c r="N415" i="7"/>
  <c r="L413" i="7"/>
  <c r="M413" i="7"/>
  <c r="N42" i="7"/>
  <c r="H45" i="7"/>
  <c r="F517" i="7"/>
  <c r="K42" i="7"/>
  <c r="N35" i="7"/>
  <c r="H35" i="7"/>
  <c r="K29" i="7" l="1"/>
  <c r="N416" i="7"/>
  <c r="K416" i="7"/>
  <c r="N413" i="7"/>
  <c r="M203" i="11"/>
  <c r="N203" i="11" s="1"/>
  <c r="G49" i="11"/>
  <c r="D49" i="11"/>
  <c r="K45" i="11"/>
  <c r="N45" i="11" s="1"/>
  <c r="N49" i="11" s="1"/>
  <c r="N44" i="11" s="1"/>
  <c r="E32" i="8"/>
  <c r="E31" i="8"/>
  <c r="E30" i="8"/>
  <c r="O42" i="11"/>
  <c r="E48" i="10"/>
  <c r="O45" i="11" l="1"/>
  <c r="O49" i="11" s="1"/>
  <c r="O44" i="11" s="1"/>
  <c r="N42" i="11"/>
  <c r="E42" i="10"/>
  <c r="E47" i="10"/>
  <c r="E43" i="10"/>
  <c r="O182" i="3"/>
  <c r="F182" i="3"/>
  <c r="K421" i="7" l="1"/>
  <c r="H421" i="7"/>
  <c r="N392" i="7"/>
  <c r="K392" i="7"/>
  <c r="H392" i="7"/>
  <c r="N353" i="7"/>
  <c r="K353" i="7"/>
  <c r="H353" i="7"/>
  <c r="N350" i="7"/>
  <c r="K350" i="7"/>
  <c r="H350" i="7"/>
  <c r="N349" i="7"/>
  <c r="K349" i="7"/>
  <c r="H349" i="7"/>
  <c r="N342" i="7"/>
  <c r="K342" i="7"/>
  <c r="H342" i="7"/>
  <c r="N219" i="7"/>
  <c r="K219" i="7"/>
  <c r="H219" i="7"/>
  <c r="N218" i="7"/>
  <c r="K218" i="7"/>
  <c r="H218" i="7"/>
  <c r="N217" i="7"/>
  <c r="K217" i="7"/>
  <c r="H217" i="7"/>
  <c r="N184" i="7"/>
  <c r="K184" i="7"/>
  <c r="H184" i="7"/>
  <c r="N183" i="7"/>
  <c r="K183" i="7"/>
  <c r="H183" i="7"/>
  <c r="N182" i="7"/>
  <c r="K182" i="7"/>
  <c r="H182" i="7"/>
  <c r="N181" i="7"/>
  <c r="K181" i="7"/>
  <c r="H181" i="7"/>
  <c r="N180" i="7"/>
  <c r="K180" i="7"/>
  <c r="H180" i="7"/>
  <c r="N179" i="7"/>
  <c r="K179" i="7"/>
  <c r="H179" i="7"/>
  <c r="N178" i="7"/>
  <c r="K178" i="7"/>
  <c r="H178" i="7"/>
  <c r="N177" i="7"/>
  <c r="K177" i="7"/>
  <c r="H177" i="7"/>
  <c r="N176" i="7"/>
  <c r="K176" i="7"/>
  <c r="H176" i="7"/>
  <c r="N175" i="7"/>
  <c r="K175" i="7"/>
  <c r="H175" i="7"/>
  <c r="N174" i="7"/>
  <c r="K174" i="7"/>
  <c r="H174" i="7"/>
  <c r="N173" i="7"/>
  <c r="K173" i="7"/>
  <c r="H173" i="7"/>
  <c r="N172" i="7"/>
  <c r="K172" i="7"/>
  <c r="H172" i="7"/>
  <c r="N171" i="7"/>
  <c r="K171" i="7"/>
  <c r="H171" i="7"/>
  <c r="N129" i="7"/>
  <c r="K129" i="7"/>
  <c r="H129" i="7"/>
  <c r="N128" i="7"/>
  <c r="K128" i="7"/>
  <c r="H128" i="7"/>
  <c r="N127" i="7"/>
  <c r="K127" i="7"/>
  <c r="H127" i="7"/>
  <c r="Q29" i="16" l="1"/>
  <c r="Q27" i="16"/>
  <c r="Q25" i="16"/>
  <c r="Q23" i="16"/>
  <c r="Q15" i="16"/>
  <c r="P14" i="16"/>
  <c r="L14" i="16"/>
  <c r="K14" i="16"/>
  <c r="J14" i="16"/>
  <c r="I14" i="16"/>
  <c r="H14" i="16"/>
  <c r="E29" i="16"/>
  <c r="E27" i="16"/>
  <c r="E25" i="16"/>
  <c r="E23" i="16"/>
  <c r="E21" i="16"/>
  <c r="E19" i="16"/>
  <c r="D14" i="16"/>
  <c r="C14" i="16"/>
  <c r="E14" i="16" s="1"/>
  <c r="Q14" i="16" l="1"/>
  <c r="G29" i="11"/>
  <c r="O28" i="11"/>
  <c r="H41" i="10"/>
  <c r="G41" i="10"/>
  <c r="N28" i="11" l="1"/>
  <c r="E45" i="10"/>
  <c r="N123" i="7" l="1"/>
  <c r="K123" i="7"/>
  <c r="H123" i="7"/>
  <c r="M40" i="11" l="1"/>
  <c r="O40" i="11"/>
  <c r="O39" i="11"/>
  <c r="O41" i="11"/>
  <c r="G36" i="11"/>
  <c r="D36" i="11"/>
  <c r="O34" i="11"/>
  <c r="O21" i="11"/>
  <c r="O23" i="11" s="1"/>
  <c r="O20" i="11" s="1"/>
  <c r="O17" i="11" s="1"/>
  <c r="G206" i="11"/>
  <c r="D206" i="11"/>
  <c r="M205" i="11"/>
  <c r="N205" i="11" s="1"/>
  <c r="F205" i="11"/>
  <c r="M204" i="11"/>
  <c r="N204" i="11" s="1"/>
  <c r="F204" i="11"/>
  <c r="M198" i="11"/>
  <c r="N198" i="11" s="1"/>
  <c r="G196" i="11"/>
  <c r="D196" i="11"/>
  <c r="M195" i="11"/>
  <c r="K195" i="11"/>
  <c r="O195" i="11" s="1"/>
  <c r="M194" i="11"/>
  <c r="K194" i="11"/>
  <c r="O194" i="11" s="1"/>
  <c r="M193" i="11"/>
  <c r="K193" i="11"/>
  <c r="O193" i="11" s="1"/>
  <c r="M192" i="11"/>
  <c r="M174" i="11"/>
  <c r="K174" i="11"/>
  <c r="O174" i="11" s="1"/>
  <c r="G173" i="11"/>
  <c r="D173" i="11"/>
  <c r="M172" i="11"/>
  <c r="K172" i="11"/>
  <c r="O172" i="11" s="1"/>
  <c r="M171" i="11"/>
  <c r="K171" i="11"/>
  <c r="O171" i="11" s="1"/>
  <c r="M170" i="11"/>
  <c r="K170" i="11"/>
  <c r="O170" i="11" s="1"/>
  <c r="M169" i="11"/>
  <c r="K169" i="11"/>
  <c r="O169" i="11" s="1"/>
  <c r="M168" i="11"/>
  <c r="N168" i="11" s="1"/>
  <c r="F173" i="11"/>
  <c r="F120" i="11" s="1"/>
  <c r="F61" i="11" s="1"/>
  <c r="M146" i="11"/>
  <c r="K146" i="11"/>
  <c r="G145" i="11"/>
  <c r="D145" i="11"/>
  <c r="M144" i="11"/>
  <c r="M143" i="11"/>
  <c r="M142" i="11"/>
  <c r="M141" i="11"/>
  <c r="M140" i="11"/>
  <c r="N140" i="11" s="1"/>
  <c r="M121" i="11"/>
  <c r="G119" i="11"/>
  <c r="D119" i="11"/>
  <c r="M118" i="11"/>
  <c r="K118" i="11"/>
  <c r="M117" i="11"/>
  <c r="K117" i="11"/>
  <c r="M116" i="11"/>
  <c r="K116" i="11"/>
  <c r="M115" i="11"/>
  <c r="K115" i="11"/>
  <c r="M114" i="11"/>
  <c r="N114" i="11" s="1"/>
  <c r="M100" i="11"/>
  <c r="K100" i="11"/>
  <c r="G99" i="11"/>
  <c r="D99" i="11"/>
  <c r="M98" i="11"/>
  <c r="K98" i="11"/>
  <c r="M97" i="11"/>
  <c r="K97" i="11"/>
  <c r="M96" i="11"/>
  <c r="K96" i="11"/>
  <c r="M95" i="11"/>
  <c r="K95" i="11"/>
  <c r="M94" i="11"/>
  <c r="N94" i="11" s="1"/>
  <c r="M82" i="11"/>
  <c r="K82" i="11"/>
  <c r="G81" i="11"/>
  <c r="K63" i="11"/>
  <c r="G60" i="11"/>
  <c r="D60" i="11"/>
  <c r="K59" i="11"/>
  <c r="I60" i="11"/>
  <c r="I58" i="11" s="1"/>
  <c r="G57" i="11"/>
  <c r="D57" i="11"/>
  <c r="K56" i="11"/>
  <c r="G55" i="11"/>
  <c r="D55" i="11"/>
  <c r="K54" i="11"/>
  <c r="K53" i="11"/>
  <c r="K52" i="11"/>
  <c r="G43" i="11"/>
  <c r="D43" i="11"/>
  <c r="G32" i="11"/>
  <c r="D32" i="11"/>
  <c r="M103" i="3"/>
  <c r="M101" i="3"/>
  <c r="M80" i="3"/>
  <c r="M47" i="3"/>
  <c r="M27" i="3"/>
  <c r="N27" i="3" s="1"/>
  <c r="M26" i="3"/>
  <c r="N26" i="3" s="1"/>
  <c r="M23" i="3"/>
  <c r="M20" i="3"/>
  <c r="N20" i="3" s="1"/>
  <c r="N21" i="3" s="1"/>
  <c r="N17" i="3" s="1"/>
  <c r="G185" i="3"/>
  <c r="G178" i="3"/>
  <c r="G160" i="3"/>
  <c r="G143" i="3"/>
  <c r="G124" i="3"/>
  <c r="G102" i="3"/>
  <c r="G79" i="3"/>
  <c r="G46" i="3"/>
  <c r="G28" i="3"/>
  <c r="D185" i="3"/>
  <c r="D178" i="3"/>
  <c r="D160" i="3"/>
  <c r="D143" i="3"/>
  <c r="D102" i="3"/>
  <c r="D79" i="3"/>
  <c r="D28" i="3"/>
  <c r="D24" i="3"/>
  <c r="O183" i="3"/>
  <c r="O181" i="3"/>
  <c r="O180" i="3"/>
  <c r="K177" i="3"/>
  <c r="K174" i="3"/>
  <c r="K175" i="3"/>
  <c r="K176" i="3"/>
  <c r="K144" i="3"/>
  <c r="K142" i="3"/>
  <c r="K138" i="3"/>
  <c r="K139" i="3"/>
  <c r="K140" i="3"/>
  <c r="K141" i="3"/>
  <c r="K126" i="3"/>
  <c r="K103" i="3"/>
  <c r="K101" i="3"/>
  <c r="K80" i="3"/>
  <c r="K56" i="3"/>
  <c r="K47" i="3"/>
  <c r="K45" i="3"/>
  <c r="K44" i="3"/>
  <c r="K43" i="3"/>
  <c r="O43" i="3" s="1"/>
  <c r="K39" i="3"/>
  <c r="K30" i="3"/>
  <c r="K23" i="3"/>
  <c r="F184" i="3"/>
  <c r="F183" i="3"/>
  <c r="F181" i="3"/>
  <c r="F180" i="3"/>
  <c r="I177" i="3"/>
  <c r="I175" i="3"/>
  <c r="I176" i="3"/>
  <c r="I79" i="3"/>
  <c r="I45" i="3"/>
  <c r="I44" i="3"/>
  <c r="I43" i="3"/>
  <c r="F177" i="3"/>
  <c r="F176" i="3"/>
  <c r="F175" i="3"/>
  <c r="F174" i="3"/>
  <c r="F43" i="3"/>
  <c r="F144" i="3"/>
  <c r="F160" i="3" s="1"/>
  <c r="F142" i="3"/>
  <c r="F138" i="3"/>
  <c r="F139" i="3"/>
  <c r="F140" i="3"/>
  <c r="F141" i="3"/>
  <c r="F137" i="3"/>
  <c r="F126" i="3"/>
  <c r="F103" i="3"/>
  <c r="F124" i="3" s="1"/>
  <c r="F101" i="3"/>
  <c r="F80" i="3"/>
  <c r="F56" i="3"/>
  <c r="F50" i="3"/>
  <c r="F53" i="3" s="1"/>
  <c r="F49" i="3" s="1"/>
  <c r="F45" i="3"/>
  <c r="F44" i="3"/>
  <c r="F39" i="3"/>
  <c r="F32" i="3"/>
  <c r="F31" i="3"/>
  <c r="F30" i="3"/>
  <c r="F27" i="3"/>
  <c r="F23" i="3"/>
  <c r="F24" i="3" s="1"/>
  <c r="F22" i="3" s="1"/>
  <c r="F20" i="3"/>
  <c r="F21" i="3" s="1"/>
  <c r="F17" i="3" s="1"/>
  <c r="F40" i="3" l="1"/>
  <c r="F29" i="3" s="1"/>
  <c r="N206" i="11"/>
  <c r="O53" i="11"/>
  <c r="N53" i="11"/>
  <c r="O56" i="11"/>
  <c r="O57" i="11" s="1"/>
  <c r="N56" i="11"/>
  <c r="N57" i="11" s="1"/>
  <c r="O59" i="11"/>
  <c r="O60" i="11" s="1"/>
  <c r="O58" i="11" s="1"/>
  <c r="N59" i="11"/>
  <c r="N60" i="11" s="1"/>
  <c r="N58" i="11" s="1"/>
  <c r="N118" i="11"/>
  <c r="O118" i="11"/>
  <c r="O146" i="11"/>
  <c r="O173" i="11" s="1"/>
  <c r="O54" i="11"/>
  <c r="N54" i="11"/>
  <c r="K99" i="11"/>
  <c r="N82" i="11"/>
  <c r="O82" i="11"/>
  <c r="O196" i="11"/>
  <c r="O52" i="11"/>
  <c r="N52" i="11"/>
  <c r="O63" i="11"/>
  <c r="O81" i="11" s="1"/>
  <c r="N63" i="11"/>
  <c r="N81" i="11" s="1"/>
  <c r="O98" i="11"/>
  <c r="N98" i="11"/>
  <c r="O100" i="11"/>
  <c r="N100" i="11"/>
  <c r="O115" i="11"/>
  <c r="N115" i="11"/>
  <c r="O117" i="11"/>
  <c r="N117" i="11"/>
  <c r="O116" i="11"/>
  <c r="N116" i="11"/>
  <c r="O97" i="11"/>
  <c r="N97" i="11"/>
  <c r="O96" i="11"/>
  <c r="N96" i="11"/>
  <c r="O95" i="11"/>
  <c r="N95" i="11"/>
  <c r="F28" i="3"/>
  <c r="F25" i="3" s="1"/>
  <c r="I178" i="3"/>
  <c r="N47" i="3"/>
  <c r="N48" i="3" s="1"/>
  <c r="F185" i="3"/>
  <c r="F179" i="3" s="1"/>
  <c r="N28" i="3"/>
  <c r="N25" i="3" s="1"/>
  <c r="O126" i="3"/>
  <c r="N126" i="3"/>
  <c r="O39" i="3"/>
  <c r="N39" i="3"/>
  <c r="N45" i="3"/>
  <c r="O45" i="3"/>
  <c r="O141" i="3"/>
  <c r="N141" i="3"/>
  <c r="O47" i="3"/>
  <c r="O48" i="3" s="1"/>
  <c r="O140" i="3"/>
  <c r="N140" i="3"/>
  <c r="N172" i="3"/>
  <c r="O176" i="3"/>
  <c r="N176" i="3"/>
  <c r="F143" i="3"/>
  <c r="N101" i="3"/>
  <c r="O101" i="3"/>
  <c r="N138" i="3"/>
  <c r="O138" i="3"/>
  <c r="N175" i="3"/>
  <c r="O175" i="3"/>
  <c r="O30" i="3"/>
  <c r="N30" i="3"/>
  <c r="F102" i="3"/>
  <c r="N103" i="3"/>
  <c r="O142" i="3"/>
  <c r="N142" i="3"/>
  <c r="N174" i="3"/>
  <c r="O174" i="3"/>
  <c r="F46" i="3"/>
  <c r="F42" i="3" s="1"/>
  <c r="F41" i="3" s="1"/>
  <c r="O144" i="3"/>
  <c r="N144" i="3"/>
  <c r="N173" i="3"/>
  <c r="O173" i="3"/>
  <c r="O139" i="3"/>
  <c r="N139" i="3"/>
  <c r="F178" i="3"/>
  <c r="O177" i="3"/>
  <c r="N177" i="3"/>
  <c r="N80" i="3"/>
  <c r="O80" i="3"/>
  <c r="N44" i="3"/>
  <c r="O44" i="3"/>
  <c r="K79" i="3"/>
  <c r="N56" i="3"/>
  <c r="O56" i="3"/>
  <c r="F79" i="3"/>
  <c r="N23" i="3"/>
  <c r="N24" i="3" s="1"/>
  <c r="N22" i="3" s="1"/>
  <c r="K24" i="3"/>
  <c r="O23" i="3"/>
  <c r="O24" i="3" s="1"/>
  <c r="O22" i="3" s="1"/>
  <c r="O16" i="3" s="1"/>
  <c r="F206" i="11"/>
  <c r="F197" i="11" s="1"/>
  <c r="K57" i="11"/>
  <c r="K48" i="3"/>
  <c r="I29" i="11"/>
  <c r="I26" i="11" s="1"/>
  <c r="I25" i="11" s="1"/>
  <c r="K49" i="11"/>
  <c r="N141" i="11"/>
  <c r="I185" i="3"/>
  <c r="I179" i="3" s="1"/>
  <c r="K160" i="3"/>
  <c r="K40" i="3"/>
  <c r="I46" i="3"/>
  <c r="I42" i="3" s="1"/>
  <c r="I41" i="3" s="1"/>
  <c r="K102" i="3"/>
  <c r="N146" i="11"/>
  <c r="N174" i="11"/>
  <c r="N193" i="11"/>
  <c r="N27" i="11"/>
  <c r="N29" i="11" s="1"/>
  <c r="N26" i="11" s="1"/>
  <c r="I51" i="11"/>
  <c r="I50" i="11" s="1"/>
  <c r="O27" i="11"/>
  <c r="O29" i="11" s="1"/>
  <c r="O26" i="11" s="1"/>
  <c r="N40" i="11"/>
  <c r="N39" i="11"/>
  <c r="N41" i="11"/>
  <c r="O35" i="11"/>
  <c r="O36" i="11" s="1"/>
  <c r="O33" i="11" s="1"/>
  <c r="N169" i="11"/>
  <c r="N171" i="11"/>
  <c r="K60" i="11"/>
  <c r="K119" i="11"/>
  <c r="N170" i="11"/>
  <c r="F44" i="11"/>
  <c r="K173" i="11"/>
  <c r="K81" i="11"/>
  <c r="K55" i="11"/>
  <c r="N144" i="11"/>
  <c r="N192" i="11"/>
  <c r="K196" i="11"/>
  <c r="O38" i="11"/>
  <c r="O43" i="11" s="1"/>
  <c r="O37" i="11" s="1"/>
  <c r="N172" i="11"/>
  <c r="N38" i="11"/>
  <c r="N143" i="11"/>
  <c r="N195" i="11"/>
  <c r="N121" i="11"/>
  <c r="N142" i="11"/>
  <c r="N194" i="11"/>
  <c r="O184" i="3"/>
  <c r="O185" i="3" s="1"/>
  <c r="O179" i="3" s="1"/>
  <c r="O103" i="3"/>
  <c r="K178" i="3"/>
  <c r="K46" i="3"/>
  <c r="K143" i="3"/>
  <c r="N43" i="3"/>
  <c r="K124" i="3"/>
  <c r="I125" i="3" l="1"/>
  <c r="N55" i="11"/>
  <c r="O120" i="11"/>
  <c r="N43" i="11"/>
  <c r="N37" i="11" s="1"/>
  <c r="O55" i="11"/>
  <c r="O51" i="11" s="1"/>
  <c r="O50" i="11" s="1"/>
  <c r="N99" i="11"/>
  <c r="O99" i="11"/>
  <c r="F125" i="3"/>
  <c r="N119" i="11"/>
  <c r="O119" i="11"/>
  <c r="O124" i="3"/>
  <c r="F55" i="3"/>
  <c r="O40" i="3"/>
  <c r="O29" i="3" s="1"/>
  <c r="N40" i="3"/>
  <c r="N29" i="3" s="1"/>
  <c r="N102" i="3"/>
  <c r="O46" i="3"/>
  <c r="O42" i="3" s="1"/>
  <c r="O41" i="3" s="1"/>
  <c r="N143" i="3"/>
  <c r="O143" i="3"/>
  <c r="N124" i="3"/>
  <c r="N178" i="3"/>
  <c r="N16" i="3"/>
  <c r="N79" i="3"/>
  <c r="O160" i="3"/>
  <c r="O79" i="3"/>
  <c r="N160" i="3"/>
  <c r="N46" i="3"/>
  <c r="N42" i="3" s="1"/>
  <c r="N41" i="3" s="1"/>
  <c r="O102" i="3"/>
  <c r="O178" i="3"/>
  <c r="N20" i="11"/>
  <c r="N17" i="11" s="1"/>
  <c r="N51" i="11"/>
  <c r="N50" i="11" s="1"/>
  <c r="F16" i="3"/>
  <c r="I55" i="3"/>
  <c r="I54" i="3" s="1"/>
  <c r="I15" i="3" s="1"/>
  <c r="O25" i="11"/>
  <c r="F24" i="11"/>
  <c r="N197" i="11"/>
  <c r="N196" i="11"/>
  <c r="I62" i="11"/>
  <c r="N173" i="11"/>
  <c r="N145" i="11"/>
  <c r="F54" i="3" l="1"/>
  <c r="F15" i="3" s="1"/>
  <c r="O62" i="11"/>
  <c r="O61" i="11" s="1"/>
  <c r="O24" i="11" s="1"/>
  <c r="N62" i="11"/>
  <c r="O55" i="3"/>
  <c r="O125" i="3"/>
  <c r="N125" i="3"/>
  <c r="I61" i="11"/>
  <c r="I24" i="11" s="1"/>
  <c r="N25" i="11"/>
  <c r="N55" i="3"/>
  <c r="N120" i="11"/>
  <c r="N432" i="7"/>
  <c r="K432" i="7"/>
  <c r="H432" i="7"/>
  <c r="N61" i="11" l="1"/>
  <c r="N24" i="11" s="1"/>
  <c r="O54" i="3"/>
  <c r="O15" i="3" s="1"/>
  <c r="N54" i="3"/>
  <c r="N15" i="3" s="1"/>
  <c r="H398" i="7"/>
  <c r="K398" i="7"/>
  <c r="N398" i="7"/>
  <c r="L45" i="7"/>
  <c r="N166" i="7"/>
  <c r="K166" i="7"/>
  <c r="H166" i="7"/>
  <c r="N165" i="7"/>
  <c r="K165" i="7"/>
  <c r="H165" i="7"/>
  <c r="N91" i="7"/>
  <c r="K91" i="7"/>
  <c r="H91" i="7"/>
  <c r="L29" i="7" l="1"/>
  <c r="N29" i="7" s="1"/>
  <c r="N45" i="7"/>
  <c r="K435" i="7"/>
  <c r="O526" i="7" l="1"/>
  <c r="M526" i="7"/>
  <c r="G526" i="7"/>
  <c r="F526" i="7"/>
  <c r="O524" i="7"/>
  <c r="N518" i="7"/>
  <c r="N526" i="7" s="1"/>
  <c r="K518" i="7"/>
  <c r="K526" i="7" s="1"/>
  <c r="H526" i="7"/>
  <c r="K514" i="7"/>
  <c r="H514" i="7"/>
  <c r="N510" i="7"/>
  <c r="K510" i="7"/>
  <c r="H510" i="7"/>
  <c r="N501" i="7"/>
  <c r="K501" i="7"/>
  <c r="H501" i="7"/>
  <c r="N497" i="7"/>
  <c r="K497" i="7"/>
  <c r="H497" i="7"/>
  <c r="N488" i="7"/>
  <c r="K488" i="7"/>
  <c r="N483" i="7"/>
  <c r="N481" i="7"/>
  <c r="K481" i="7"/>
  <c r="N480" i="7"/>
  <c r="K480" i="7"/>
  <c r="N478" i="7"/>
  <c r="K478" i="7"/>
  <c r="H478" i="7"/>
  <c r="N477" i="7"/>
  <c r="K477" i="7"/>
  <c r="H477" i="7"/>
  <c r="N474" i="7"/>
  <c r="K474" i="7"/>
  <c r="H474" i="7"/>
  <c r="N472" i="7"/>
  <c r="K472" i="7"/>
  <c r="H472" i="7"/>
  <c r="N440" i="7"/>
  <c r="K440" i="7"/>
  <c r="H440" i="7"/>
  <c r="N439" i="7"/>
  <c r="K439" i="7"/>
  <c r="H439" i="7"/>
  <c r="N438" i="7"/>
  <c r="K438" i="7"/>
  <c r="H438" i="7"/>
  <c r="M436" i="7"/>
  <c r="L436" i="7"/>
  <c r="J436" i="7"/>
  <c r="G436" i="7"/>
  <c r="N434" i="7"/>
  <c r="K434" i="7"/>
  <c r="H434" i="7"/>
  <c r="J427" i="7"/>
  <c r="M427" i="7"/>
  <c r="M412" i="7" s="1"/>
  <c r="I427" i="7"/>
  <c r="I412" i="7" s="1"/>
  <c r="G427" i="7"/>
  <c r="N426" i="7"/>
  <c r="K420" i="7"/>
  <c r="H420" i="7"/>
  <c r="J413" i="7"/>
  <c r="G413" i="7"/>
  <c r="H413" i="7" s="1"/>
  <c r="H408" i="7"/>
  <c r="N400" i="7"/>
  <c r="K400" i="7"/>
  <c r="H400" i="7"/>
  <c r="N391" i="7"/>
  <c r="K391" i="7"/>
  <c r="H391" i="7"/>
  <c r="N390" i="7"/>
  <c r="K390" i="7"/>
  <c r="H390" i="7"/>
  <c r="N389" i="7"/>
  <c r="K389" i="7"/>
  <c r="H389" i="7"/>
  <c r="N383" i="7"/>
  <c r="H383" i="7"/>
  <c r="N379" i="7"/>
  <c r="K379" i="7"/>
  <c r="H379" i="7"/>
  <c r="N373" i="7"/>
  <c r="K373" i="7"/>
  <c r="H373" i="7"/>
  <c r="N372" i="7"/>
  <c r="K372" i="7"/>
  <c r="H372" i="7"/>
  <c r="K365" i="7"/>
  <c r="N365" i="7" s="1"/>
  <c r="N363" i="7"/>
  <c r="K363" i="7"/>
  <c r="N348" i="7"/>
  <c r="K348" i="7"/>
  <c r="H348" i="7"/>
  <c r="N347" i="7"/>
  <c r="K347" i="7"/>
  <c r="H347" i="7"/>
  <c r="N346" i="7"/>
  <c r="K346" i="7"/>
  <c r="H346" i="7"/>
  <c r="N345" i="7"/>
  <c r="K345" i="7"/>
  <c r="H345" i="7"/>
  <c r="N339" i="7"/>
  <c r="K339" i="7"/>
  <c r="H339" i="7"/>
  <c r="N338" i="7"/>
  <c r="K338" i="7"/>
  <c r="H338" i="7"/>
  <c r="N337" i="7"/>
  <c r="K337" i="7"/>
  <c r="H337" i="7"/>
  <c r="N336" i="7"/>
  <c r="K336" i="7"/>
  <c r="H336" i="7"/>
  <c r="N335" i="7"/>
  <c r="K335" i="7"/>
  <c r="H335" i="7"/>
  <c r="N334" i="7"/>
  <c r="K334" i="7"/>
  <c r="H334" i="7"/>
  <c r="N333" i="7"/>
  <c r="K333" i="7"/>
  <c r="H333" i="7"/>
  <c r="N332" i="7"/>
  <c r="K332" i="7"/>
  <c r="H332" i="7"/>
  <c r="N331" i="7"/>
  <c r="K331" i="7"/>
  <c r="H331" i="7"/>
  <c r="N269" i="7"/>
  <c r="K269" i="7"/>
  <c r="H269" i="7"/>
  <c r="N267" i="7"/>
  <c r="K267" i="7"/>
  <c r="H267" i="7"/>
  <c r="N266" i="7"/>
  <c r="K266" i="7"/>
  <c r="H266" i="7"/>
  <c r="N265" i="7"/>
  <c r="K265" i="7"/>
  <c r="H265" i="7"/>
  <c r="N264" i="7"/>
  <c r="K264" i="7"/>
  <c r="H264" i="7"/>
  <c r="N263" i="7"/>
  <c r="K263" i="7"/>
  <c r="H263" i="7"/>
  <c r="N262" i="7"/>
  <c r="K262" i="7"/>
  <c r="H262" i="7"/>
  <c r="N261" i="7"/>
  <c r="K261" i="7"/>
  <c r="H261" i="7"/>
  <c r="N260" i="7"/>
  <c r="K260" i="7"/>
  <c r="H260" i="7"/>
  <c r="N259" i="7"/>
  <c r="K259" i="7"/>
  <c r="H259" i="7"/>
  <c r="N258" i="7"/>
  <c r="K258" i="7"/>
  <c r="H258" i="7"/>
  <c r="N257" i="7"/>
  <c r="K257" i="7"/>
  <c r="H257" i="7"/>
  <c r="N256" i="7"/>
  <c r="K256" i="7"/>
  <c r="H256" i="7"/>
  <c r="N255" i="7"/>
  <c r="K255" i="7"/>
  <c r="H255" i="7"/>
  <c r="N254" i="7"/>
  <c r="K254" i="7"/>
  <c r="H254" i="7"/>
  <c r="N253" i="7"/>
  <c r="K253" i="7"/>
  <c r="H253" i="7"/>
  <c r="N252" i="7"/>
  <c r="K252" i="7"/>
  <c r="H252" i="7"/>
  <c r="N251" i="7"/>
  <c r="K251" i="7"/>
  <c r="H251" i="7"/>
  <c r="N250" i="7"/>
  <c r="K250" i="7"/>
  <c r="H250" i="7"/>
  <c r="N249" i="7"/>
  <c r="K249" i="7"/>
  <c r="H249" i="7"/>
  <c r="N248" i="7"/>
  <c r="K248" i="7"/>
  <c r="H248" i="7"/>
  <c r="N247" i="7"/>
  <c r="K247" i="7"/>
  <c r="H247" i="7"/>
  <c r="N246" i="7"/>
  <c r="K246" i="7"/>
  <c r="H246" i="7"/>
  <c r="N245" i="7"/>
  <c r="K245" i="7"/>
  <c r="H245" i="7"/>
  <c r="N244" i="7"/>
  <c r="K244" i="7"/>
  <c r="H244" i="7"/>
  <c r="N243" i="7"/>
  <c r="K243" i="7"/>
  <c r="H243" i="7"/>
  <c r="N242" i="7"/>
  <c r="K242" i="7"/>
  <c r="H242" i="7"/>
  <c r="N241" i="7"/>
  <c r="K241" i="7"/>
  <c r="H241" i="7"/>
  <c r="N240" i="7"/>
  <c r="K240" i="7"/>
  <c r="H240" i="7"/>
  <c r="N230" i="7"/>
  <c r="K230" i="7"/>
  <c r="H230" i="7"/>
  <c r="N229" i="7"/>
  <c r="K229" i="7"/>
  <c r="H229" i="7"/>
  <c r="N228" i="7"/>
  <c r="K228" i="7"/>
  <c r="H228" i="7"/>
  <c r="N227" i="7"/>
  <c r="K227" i="7"/>
  <c r="H227" i="7"/>
  <c r="N226" i="7"/>
  <c r="K226" i="7"/>
  <c r="H226" i="7"/>
  <c r="N225" i="7"/>
  <c r="K225" i="7"/>
  <c r="H225" i="7"/>
  <c r="N224" i="7"/>
  <c r="K224" i="7"/>
  <c r="H224" i="7"/>
  <c r="N223" i="7"/>
  <c r="K223" i="7"/>
  <c r="H223" i="7"/>
  <c r="N220" i="7"/>
  <c r="K220" i="7"/>
  <c r="H220" i="7"/>
  <c r="N216" i="7"/>
  <c r="K216" i="7"/>
  <c r="H216" i="7"/>
  <c r="N215" i="7"/>
  <c r="K215" i="7"/>
  <c r="N214" i="7"/>
  <c r="K214" i="7"/>
  <c r="H214" i="7"/>
  <c r="N213" i="7"/>
  <c r="K213" i="7"/>
  <c r="H213" i="7"/>
  <c r="N212" i="7"/>
  <c r="K212" i="7"/>
  <c r="H212" i="7"/>
  <c r="N170" i="7"/>
  <c r="K170" i="7"/>
  <c r="H170" i="7"/>
  <c r="N169" i="7"/>
  <c r="K169" i="7"/>
  <c r="H169" i="7"/>
  <c r="N168" i="7"/>
  <c r="K168" i="7"/>
  <c r="H168" i="7"/>
  <c r="N167" i="7"/>
  <c r="K167" i="7"/>
  <c r="H167" i="7"/>
  <c r="N164" i="7"/>
  <c r="K164" i="7"/>
  <c r="H164" i="7"/>
  <c r="N163" i="7"/>
  <c r="K163" i="7"/>
  <c r="H163" i="7"/>
  <c r="N162" i="7"/>
  <c r="K162" i="7"/>
  <c r="H162" i="7"/>
  <c r="N161" i="7"/>
  <c r="K161" i="7"/>
  <c r="H161" i="7"/>
  <c r="N160" i="7"/>
  <c r="K160" i="7"/>
  <c r="H160" i="7"/>
  <c r="N159" i="7"/>
  <c r="K159" i="7"/>
  <c r="H159" i="7"/>
  <c r="N158" i="7"/>
  <c r="K158" i="7"/>
  <c r="H158" i="7"/>
  <c r="N157" i="7"/>
  <c r="K157" i="7"/>
  <c r="H157" i="7"/>
  <c r="N156" i="7"/>
  <c r="K156" i="7"/>
  <c r="H156" i="7"/>
  <c r="N155" i="7"/>
  <c r="K155" i="7"/>
  <c r="H155" i="7"/>
  <c r="N154" i="7"/>
  <c r="K154" i="7"/>
  <c r="H154" i="7"/>
  <c r="N153" i="7"/>
  <c r="K153" i="7"/>
  <c r="H153" i="7"/>
  <c r="N152" i="7"/>
  <c r="K152" i="7"/>
  <c r="H152" i="7"/>
  <c r="N151" i="7"/>
  <c r="K151" i="7"/>
  <c r="H151" i="7"/>
  <c r="N150" i="7"/>
  <c r="K150" i="7"/>
  <c r="H150" i="7"/>
  <c r="N148" i="7"/>
  <c r="K148" i="7"/>
  <c r="H148" i="7"/>
  <c r="N122" i="7"/>
  <c r="K122" i="7"/>
  <c r="H122" i="7"/>
  <c r="N121" i="7"/>
  <c r="K121" i="7"/>
  <c r="H121" i="7"/>
  <c r="N120" i="7"/>
  <c r="K120" i="7"/>
  <c r="H120" i="7"/>
  <c r="N119" i="7"/>
  <c r="K119" i="7"/>
  <c r="H119" i="7"/>
  <c r="N118" i="7"/>
  <c r="K118" i="7"/>
  <c r="H118" i="7"/>
  <c r="N117" i="7"/>
  <c r="K117" i="7"/>
  <c r="H117" i="7"/>
  <c r="N116" i="7"/>
  <c r="K116" i="7"/>
  <c r="H116" i="7"/>
  <c r="N115" i="7"/>
  <c r="K115" i="7"/>
  <c r="H115" i="7"/>
  <c r="N114" i="7"/>
  <c r="K114" i="7"/>
  <c r="H114" i="7"/>
  <c r="K113" i="7"/>
  <c r="N90" i="7"/>
  <c r="K90" i="7"/>
  <c r="H90" i="7"/>
  <c r="N89" i="7"/>
  <c r="K89" i="7"/>
  <c r="H89" i="7"/>
  <c r="N88" i="7"/>
  <c r="K88" i="7"/>
  <c r="H88" i="7"/>
  <c r="N87" i="7"/>
  <c r="K87" i="7"/>
  <c r="H87" i="7"/>
  <c r="N86" i="7"/>
  <c r="K86" i="7"/>
  <c r="H86" i="7"/>
  <c r="N85" i="7"/>
  <c r="K85" i="7"/>
  <c r="H85" i="7"/>
  <c r="N84" i="7"/>
  <c r="K84" i="7"/>
  <c r="H84" i="7"/>
  <c r="N83" i="7"/>
  <c r="K83" i="7"/>
  <c r="H83" i="7"/>
  <c r="N82" i="7"/>
  <c r="K82" i="7"/>
  <c r="H82" i="7"/>
  <c r="N81" i="7"/>
  <c r="K81" i="7"/>
  <c r="H81" i="7"/>
  <c r="N80" i="7"/>
  <c r="K80" i="7"/>
  <c r="H80" i="7"/>
  <c r="N79" i="7"/>
  <c r="K79" i="7"/>
  <c r="H79" i="7"/>
  <c r="N78" i="7"/>
  <c r="K78" i="7"/>
  <c r="H78" i="7"/>
  <c r="N77" i="7"/>
  <c r="K77" i="7"/>
  <c r="H77" i="7"/>
  <c r="N76" i="7"/>
  <c r="K76" i="7"/>
  <c r="H76" i="7"/>
  <c r="N75" i="7"/>
  <c r="K75" i="7"/>
  <c r="H75" i="7"/>
  <c r="N74" i="7"/>
  <c r="K74" i="7"/>
  <c r="H74" i="7"/>
  <c r="N73" i="7"/>
  <c r="K73" i="7"/>
  <c r="H73" i="7"/>
  <c r="N72" i="7"/>
  <c r="K72" i="7"/>
  <c r="H72" i="7"/>
  <c r="N71" i="7"/>
  <c r="K71" i="7"/>
  <c r="H71" i="7"/>
  <c r="N70" i="7"/>
  <c r="K70" i="7"/>
  <c r="H70" i="7"/>
  <c r="N69" i="7"/>
  <c r="K69" i="7"/>
  <c r="H69" i="7"/>
  <c r="N68" i="7"/>
  <c r="K68" i="7"/>
  <c r="H68" i="7"/>
  <c r="N67" i="7"/>
  <c r="K67" i="7"/>
  <c r="H67" i="7"/>
  <c r="N66" i="7"/>
  <c r="K66" i="7"/>
  <c r="N65" i="7"/>
  <c r="K65" i="7"/>
  <c r="N64" i="7"/>
  <c r="K64" i="7"/>
  <c r="N63" i="7"/>
  <c r="K63" i="7"/>
  <c r="N62" i="7"/>
  <c r="K62" i="7"/>
  <c r="N61" i="7"/>
  <c r="K61" i="7"/>
  <c r="N60" i="7"/>
  <c r="K60" i="7"/>
  <c r="N59" i="7"/>
  <c r="K59" i="7"/>
  <c r="N58" i="7"/>
  <c r="K58" i="7"/>
  <c r="N57" i="7"/>
  <c r="K57" i="7"/>
  <c r="N56" i="7"/>
  <c r="K56" i="7"/>
  <c r="N55" i="7"/>
  <c r="K55" i="7"/>
  <c r="N54" i="7"/>
  <c r="K54" i="7"/>
  <c r="H54" i="7"/>
  <c r="N53" i="7"/>
  <c r="K53" i="7"/>
  <c r="H53" i="7"/>
  <c r="N52" i="7"/>
  <c r="K52" i="7"/>
  <c r="H52" i="7"/>
  <c r="N51" i="7"/>
  <c r="K51" i="7"/>
  <c r="H51" i="7"/>
  <c r="N50" i="7"/>
  <c r="K50" i="7"/>
  <c r="H50" i="7"/>
  <c r="N48" i="7"/>
  <c r="K48" i="7"/>
  <c r="H48" i="7"/>
  <c r="N47" i="7"/>
  <c r="K47" i="7"/>
  <c r="N43" i="7"/>
  <c r="K43" i="7"/>
  <c r="H43" i="7"/>
  <c r="K41" i="7"/>
  <c r="H41" i="7"/>
  <c r="K32" i="7"/>
  <c r="H32" i="7"/>
  <c r="H20" i="7"/>
  <c r="H19" i="7"/>
  <c r="G96" i="10"/>
  <c r="G95" i="10" s="1"/>
  <c r="G125" i="10" s="1"/>
  <c r="H44" i="10"/>
  <c r="G44" i="10"/>
  <c r="H101" i="8"/>
  <c r="H98" i="8"/>
  <c r="H90" i="8"/>
  <c r="H83" i="8"/>
  <c r="H80" i="8"/>
  <c r="H239" i="7" l="1"/>
  <c r="N239" i="7"/>
  <c r="N149" i="7"/>
  <c r="K239" i="7"/>
  <c r="H149" i="7"/>
  <c r="K149" i="7"/>
  <c r="G118" i="8"/>
  <c r="G116" i="8" s="1"/>
  <c r="H79" i="8"/>
  <c r="H118" i="8" s="1"/>
  <c r="H116" i="8" s="1"/>
  <c r="G110" i="8"/>
  <c r="J412" i="7"/>
  <c r="J524" i="7" s="1"/>
  <c r="G412" i="7"/>
  <c r="H412" i="7" s="1"/>
  <c r="G40" i="10"/>
  <c r="G39" i="10" s="1"/>
  <c r="G29" i="10" s="1"/>
  <c r="K23" i="7"/>
  <c r="H436" i="7"/>
  <c r="N436" i="7"/>
  <c r="K492" i="7"/>
  <c r="H496" i="7"/>
  <c r="N496" i="7"/>
  <c r="H504" i="7"/>
  <c r="H21" i="7"/>
  <c r="H505" i="7"/>
  <c r="K505" i="7"/>
  <c r="N505" i="7"/>
  <c r="K506" i="7"/>
  <c r="N506" i="7"/>
  <c r="K508" i="7"/>
  <c r="K509" i="7"/>
  <c r="N509" i="7"/>
  <c r="H513" i="7"/>
  <c r="K513" i="7"/>
  <c r="H371" i="7"/>
  <c r="H369" i="7"/>
  <c r="N371" i="7"/>
  <c r="G30" i="7"/>
  <c r="K413" i="7"/>
  <c r="N492" i="7"/>
  <c r="K418" i="7"/>
  <c r="H418" i="7"/>
  <c r="N435" i="7"/>
  <c r="K476" i="7"/>
  <c r="N491" i="7"/>
  <c r="K493" i="7"/>
  <c r="N493" i="7"/>
  <c r="H500" i="7"/>
  <c r="K500" i="7"/>
  <c r="N500" i="7"/>
  <c r="H512" i="7"/>
  <c r="H40" i="10"/>
  <c r="H39" i="10" s="1"/>
  <c r="H29" i="10" s="1"/>
  <c r="K417" i="7"/>
  <c r="K427" i="7"/>
  <c r="H427" i="7"/>
  <c r="L427" i="7"/>
  <c r="K371" i="7"/>
  <c r="H417" i="7"/>
  <c r="N476" i="7"/>
  <c r="N495" i="7"/>
  <c r="H499" i="7"/>
  <c r="N508" i="7"/>
  <c r="H476" i="7"/>
  <c r="K491" i="7"/>
  <c r="H492" i="7"/>
  <c r="H493" i="7"/>
  <c r="K496" i="7"/>
  <c r="K499" i="7"/>
  <c r="N499" i="7"/>
  <c r="N504" i="7"/>
  <c r="H506" i="7"/>
  <c r="H508" i="7"/>
  <c r="H509" i="7"/>
  <c r="K512" i="7"/>
  <c r="G117" i="10" l="1"/>
  <c r="G124" i="10"/>
  <c r="G123" i="10" s="1"/>
  <c r="G29" i="7"/>
  <c r="H29" i="7" s="1"/>
  <c r="K412" i="7"/>
  <c r="N427" i="7"/>
  <c r="L412" i="7"/>
  <c r="H30" i="7"/>
  <c r="H110" i="8"/>
  <c r="G489" i="7"/>
  <c r="H489" i="7" s="1"/>
  <c r="J489" i="7"/>
  <c r="J525" i="7" s="1"/>
  <c r="I489" i="7"/>
  <c r="F525" i="7"/>
  <c r="K369" i="7"/>
  <c r="N369" i="7"/>
  <c r="M489" i="7"/>
  <c r="M517" i="7" s="1"/>
  <c r="N330" i="7"/>
  <c r="L489" i="7"/>
  <c r="L525" i="7" s="1"/>
  <c r="H124" i="10" l="1"/>
  <c r="H123" i="10" s="1"/>
  <c r="H117" i="10"/>
  <c r="N412" i="7"/>
  <c r="L524" i="7"/>
  <c r="H524" i="7"/>
  <c r="G524" i="7"/>
  <c r="G525" i="7"/>
  <c r="M525" i="7"/>
  <c r="G517" i="7"/>
  <c r="M524" i="7"/>
  <c r="I525" i="7"/>
  <c r="K489" i="7"/>
  <c r="K525" i="7" s="1"/>
  <c r="N489" i="7"/>
  <c r="F524" i="7" l="1"/>
  <c r="H517" i="7"/>
  <c r="H525" i="7"/>
  <c r="N525" i="7"/>
  <c r="J517" i="7"/>
  <c r="N524" i="7"/>
  <c r="L517" i="7"/>
  <c r="N517" i="7" s="1"/>
  <c r="I20" i="11"/>
  <c r="I17" i="11" s="1"/>
  <c r="K441" i="7"/>
  <c r="I436" i="7" l="1"/>
  <c r="I524" i="7" s="1"/>
  <c r="K436" i="7" l="1"/>
  <c r="K524" i="7" s="1"/>
  <c r="I517" i="7"/>
  <c r="K517" i="7" s="1"/>
  <c r="G11" i="10" l="1"/>
  <c r="C10" i="11"/>
  <c r="L8" i="16"/>
  <c r="G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Daniel Fernando Romero Fandiño</author>
  </authors>
  <commentList>
    <comment ref="B6" authorId="0" shapeId="0" xr:uid="{00000000-0006-0000-00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000-000002000000}">
      <text>
        <r>
          <rPr>
            <sz val="9"/>
            <color indexed="81"/>
            <rFont val="Tahoma"/>
            <family val="2"/>
          </rPr>
          <t>El nombre de la unidad ejecutora se desplegará automáticamente después de seleccionar la sección.</t>
        </r>
      </text>
    </comment>
    <comment ref="F26" authorId="0" shapeId="0" xr:uid="{00000000-0006-0000-0000-000003000000}">
      <text>
        <r>
          <rPr>
            <sz val="8"/>
            <color indexed="81"/>
            <rFont val="Tahoma"/>
            <family val="2"/>
          </rPr>
          <t xml:space="preserve">Son los ingresos </t>
        </r>
        <r>
          <rPr>
            <b/>
            <sz val="8"/>
            <color indexed="81"/>
            <rFont val="Tahoma"/>
            <family val="2"/>
          </rPr>
          <t>REGULARES</t>
        </r>
        <r>
          <rPr>
            <sz val="8"/>
            <color indexed="81"/>
            <rFont val="Tahoma"/>
            <family val="2"/>
          </rPr>
          <t xml:space="preserve"> que percibe el Establecimiento Público.</t>
        </r>
      </text>
    </comment>
    <comment ref="F27" authorId="0" shapeId="0" xr:uid="{00000000-0006-0000-0000-000004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28" authorId="0" shapeId="0" xr:uid="{00000000-0006-0000-0000-000005000000}">
      <text>
        <r>
          <rPr>
            <sz val="8"/>
            <color indexed="81"/>
            <rFont val="Tahoma"/>
            <family val="2"/>
          </rPr>
          <t xml:space="preserve">Son los ingresos por cargas fiscales al patrimonio particular, sustentadas en la potestad tributaria del Estado. Incluye el ingreso por </t>
        </r>
        <r>
          <rPr>
            <b/>
            <sz val="8"/>
            <color indexed="81"/>
            <rFont val="Tahoma"/>
            <family val="2"/>
          </rPr>
          <t>contribuciones parafiscales</t>
        </r>
        <r>
          <rPr>
            <sz val="8"/>
            <color indexed="81"/>
            <rFont val="Tahoma"/>
            <family val="2"/>
          </rPr>
          <t xml:space="preserve">, que son los pagos que deben realizar los usuarios de algunos organismos públicos, mixtos o privados, para asegurar el financiamiento de estas entidades de manera autónoma. 
Hacen parte de las contribuciones que perciben los Establecimientos Públicos: Las contribuciones sociales, las contribuciones asociadas a la nómina y las contribuciones diversas.
</t>
        </r>
        <r>
          <rPr>
            <u/>
            <sz val="8"/>
            <color indexed="81"/>
            <rFont val="Tahoma"/>
            <family val="2"/>
          </rPr>
          <t xml:space="preserve">POR FAVOR INDIQUE CON CLARIDAD LA BASE LEGAL DE CADA UNA DE LAS CONTRIBUCIONES REGISTRADAS.
</t>
        </r>
      </text>
    </comment>
    <comment ref="F29" authorId="0" shapeId="0" xr:uid="{00000000-0006-0000-0000-000006000000}">
      <text>
        <r>
          <rPr>
            <sz val="8"/>
            <color rgb="FF000000"/>
            <rFont val="Tahoma"/>
            <family val="2"/>
          </rPr>
          <t xml:space="preserve">Son los ingresos por aportes de los empleados y de los empleadores a los sistemas de seguros sociales, destinados a cubrir un riesgo social como la enfermedad y la vejez.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3" authorId="0" shapeId="0" xr:uid="{00000000-0006-0000-0000-000007000000}">
      <text>
        <r>
          <rPr>
            <sz val="8"/>
            <color rgb="FF000000"/>
            <rFont val="Tahoma"/>
            <family val="2"/>
          </rPr>
          <t xml:space="preserve">Son los recaudos de aportes de los empleados y de los empleadores asociados a la nómina y que se destinan a financiar actividades del Instituto Colombiano de Bienestar Familiar - ICBF, el Servicio Nacional de Aprendizaje - SENA y la Escuela Superior de Administración Pública - ESAP.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5" authorId="0" shapeId="0" xr:uid="{00000000-0006-0000-0000-000008000000}">
      <text>
        <r>
          <rPr>
            <sz val="8"/>
            <color rgb="FF000000"/>
            <rFont val="Tahoma"/>
            <family val="2"/>
          </rPr>
          <t xml:space="preserve">Comprende los ingresos por las demás contribuciones que no se clasifican en las cuentas anteriores.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9" authorId="0" shapeId="0" xr:uid="{00000000-0006-0000-0000-000009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SU ESTABLECIMIENTO RECIBE INGRESOS POR ESTE CONCEPTO, HAGA USO DE LA LISTA DESPLEGABLE PARA SEÑALAR LA TASA O EL DERECHO ADMINISTRATIVO CORRESPONDIENTE.</t>
        </r>
      </text>
    </comment>
    <comment ref="F47" authorId="0" shapeId="0" xr:uid="{00000000-0006-0000-0000-00000A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F48" authorId="0" shapeId="0" xr:uid="{00000000-0006-0000-0000-00000B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(Como infracciones, zonas francas, multas superintendencias, comparendos, otras multas, sanciones tributarias, aduaneras, cambiarias, disciplinarias, contractuales, comerciales, administrativas y fiscales); y los intereses de mora derivados del resarcimiento tarifado o indemnización de los perjuicios que padece un Estapúblico por no tener consigo el dinero en la oportunidad debida.</t>
        </r>
      </text>
    </comment>
    <comment ref="F49" authorId="0" shapeId="0" xr:uid="{00000000-0006-0000-0000-00000C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54" authorId="0" shapeId="0" xr:uid="{00000000-0006-0000-0000-00000D000000}">
      <text>
        <r>
          <rPr>
            <sz val="8"/>
            <color rgb="FF000000"/>
            <rFont val="Tahoma"/>
            <family val="2"/>
          </rPr>
          <t>Comprende los ingresos derivados del resarcimiento tarifado o indemnización de los perjuicios que padece un Estapúblico por no tener consigo el dinero en la oportunidad debida.</t>
        </r>
      </text>
    </comment>
    <comment ref="F55" authorId="0" shapeId="0" xr:uid="{00000000-0006-0000-0000-00000E000000}">
      <text>
        <r>
          <rPr>
            <sz val="8"/>
            <color indexed="81"/>
            <rFont val="Tahoma"/>
            <family val="2"/>
          </rPr>
          <t xml:space="preserve">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
</t>
        </r>
        <r>
          <rPr>
            <u/>
            <sz val="8"/>
            <color indexed="81"/>
            <rFont val="Tahoma"/>
            <family val="2"/>
          </rPr>
          <t>SI SU ESTABLECIMIENTO RECIBE INGRESOS POR ESTE CONCEPTO, HAGA USO DE LA LISTA DESPLEGABLE PARA SEÑALAR EL DERECHO ECONÓMICO POR USO DE RECURSOS NATURALES CORRESPONDIENTE.</t>
        </r>
        <r>
          <rPr>
            <sz val="8"/>
            <color indexed="81"/>
            <rFont val="Tahoma"/>
            <family val="2"/>
          </rPr>
          <t xml:space="preserve">
</t>
        </r>
      </text>
    </comment>
    <comment ref="F59" authorId="0" shapeId="0" xr:uid="{00000000-0006-0000-0000-00000F000000}">
      <text>
        <r>
          <rPr>
            <sz val="8"/>
            <color theme="1"/>
            <rFont val="Tahoma"/>
            <family val="2"/>
          </rPr>
          <t>Comprende los ingresos por la venta de bienes y la prestación de servicios que realiza el Establecimiento Público en desarrollo de sus funciones, independientemente de que las mismas estén o no relacionadas con actividades de producción, o si se venden o no a precios económicamente significativos.</t>
        </r>
      </text>
    </comment>
    <comment ref="F60" authorId="0" shapeId="0" xr:uid="{00000000-0006-0000-0000-000010000000}">
      <text>
        <r>
          <rPr>
            <sz val="8"/>
            <color indexed="81"/>
            <rFont val="Tahoma"/>
            <family val="2"/>
          </rPr>
          <t xml:space="preserve">Comprende la venta de bienes producidos o comercializados y de los servicios prestados por el Establecimiento Público de forma regular, en desarrollo de las funciones definidas por la Constitución o la ley.  
</t>
        </r>
        <r>
          <rPr>
            <u/>
            <sz val="8"/>
            <color indexed="81"/>
            <rFont val="Tahoma"/>
            <family val="2"/>
          </rPr>
          <t>NO  INCLUYE TASAS Y DERECHOS ADMINISTRATIVOS.</t>
        </r>
        <r>
          <rPr>
            <sz val="8"/>
            <color indexed="81"/>
            <rFont val="Tahoma"/>
            <family val="2"/>
          </rPr>
          <t xml:space="preserve">
</t>
        </r>
      </text>
    </comment>
    <comment ref="F61" authorId="0" shapeId="0" xr:uid="{00000000-0006-0000-0000-000011000000}">
      <text>
        <r>
          <rPr>
            <sz val="8"/>
            <color indexed="81"/>
            <rFont val="Tahoma"/>
            <family val="2"/>
          </rPr>
          <t xml:space="preserve">Comprende la venta de bienes y servicios que no están relacionados directamente con las funciones principales del Establecimiento Público. Es decir, que la venta de dichos bienes y servicios no resulta del desarrollo de las actividades económicas o sociales que realiza regularmente. 
</t>
        </r>
        <r>
          <rPr>
            <u/>
            <sz val="8"/>
            <color indexed="81"/>
            <rFont val="Tahoma"/>
            <family val="2"/>
          </rPr>
          <t>GENERALMENTE, SON VENTAS DE CARÁCTER INCIDENTAL.</t>
        </r>
      </text>
    </comment>
    <comment ref="F62" authorId="0" shapeId="0" xr:uid="{00000000-0006-0000-0000-000012000000}">
      <text>
        <r>
          <rPr>
            <sz val="8"/>
            <color indexed="81"/>
            <rFont val="Tahoma"/>
            <family val="2"/>
          </rPr>
          <t xml:space="preserve">Son los recursos que percibe REGULARMENTE el Establecimiento Público SIN que exista la obligación de adquirir un bien, servicio o activo a cambio como contrapartida directa. </t>
        </r>
      </text>
    </comment>
    <comment ref="F63" authorId="0" shapeId="0" xr:uid="{00000000-0006-0000-0000-000013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64" authorId="0" shapeId="0" xr:uid="{00000000-0006-0000-0000-000014000000}">
      <text>
        <r>
          <rPr>
            <sz val="8"/>
            <color indexed="81"/>
            <rFont val="Tahoma"/>
            <family val="2"/>
          </rPr>
          <t>Ingresos recibidos como producto de conciliaciones, o fallos en procesos judiciales a favor del Estado, en donde haya lugar a una indemnización económica.</t>
        </r>
      </text>
    </comment>
    <comment ref="F65" authorId="0" shapeId="0" xr:uid="{00000000-0006-0000-0000-000015000000}">
      <text>
        <r>
          <rPr>
            <sz val="8"/>
            <color indexed="81"/>
            <rFont val="Tahoma"/>
            <family val="2"/>
          </rPr>
          <t>Comprende los ingresos por la devolución del Impuesto al Valor Agregado - IVA que pagan los Establecimientos Públicos en calidad de instituciones estatales u oficiales de educación superior.</t>
        </r>
      </text>
    </comment>
    <comment ref="F66" authorId="0" shapeId="0" xr:uid="{00000000-0006-0000-0000-000016000000}">
      <text>
        <r>
          <rPr>
            <sz val="8"/>
            <color indexed="81"/>
            <rFont val="Tahoma"/>
            <family val="2"/>
          </rPr>
          <t>Corresponde a las transferencias recibidas regularmente de otras unidades de gobierno y que no están condicionadas a la adquisición de un activo o al pago de un pasivo.</t>
        </r>
      </text>
    </comment>
    <comment ref="F67" authorId="0" shapeId="0" xr:uid="{00000000-0006-0000-0000-000017000000}">
      <text>
        <r>
          <rPr>
            <sz val="8"/>
            <color indexed="81"/>
            <rFont val="Tahoma"/>
            <family val="2"/>
          </rPr>
          <t>Son los recursos del PGN que el gobierno transfiere al Establecimiento Público con el objeto de contribuir a la atención de sus compromisos y al cumplimiento de sus funciones.</t>
        </r>
      </text>
    </comment>
    <comment ref="F68" authorId="0" shapeId="0" xr:uid="{00000000-0006-0000-0000-000018000000}">
      <text>
        <r>
          <rPr>
            <sz val="8"/>
            <color indexed="81"/>
            <rFont val="Tahoma"/>
            <family val="2"/>
          </rPr>
          <t xml:space="preserve">Corresponde a los ingresos por concepto de transferencias recibidas por otras unidades de gobierno, distintas de los aportes de la Nación.
</t>
        </r>
        <r>
          <rPr>
            <u/>
            <sz val="8"/>
            <color indexed="81"/>
            <rFont val="Tahoma"/>
            <family val="2"/>
          </rPr>
          <t xml:space="preserve">
POR FAVOR INDIQUE CON CLARIDAD LA BASE LEGAL O JUSTIFICACIÓN PARA PERCIBIR ESTE INGRESO.</t>
        </r>
      </text>
    </comment>
    <comment ref="F69" authorId="2" shapeId="0" xr:uid="{00000000-0006-0000-0000-000019000000}">
      <text>
        <r>
          <rPr>
            <sz val="9"/>
            <color rgb="FF000000"/>
            <rFont val="Tahoma"/>
            <family val="2"/>
          </rPr>
          <t xml:space="preserve">Corresponde a recursos de carácter transitorio que por disposición legal deben ser recepcionados por algunos órganos del PGN para su posterior asignación a los beneficiarios o ejecutores de los mismos.
</t>
        </r>
      </text>
    </comment>
    <comment ref="F70" authorId="0" shapeId="0" xr:uid="{00000000-0006-0000-0000-00001A000000}">
      <text>
        <r>
          <rPr>
            <sz val="8"/>
            <color indexed="81"/>
            <rFont val="Tahoma"/>
            <family val="2"/>
          </rPr>
          <t>Ingresos por concepto de los derechos atribuidos al ICBF, sobre los bienes muebles que se encuentran dentro del territorio respectivo a cargo de la Nación, sin dueño aparente o conocido; y sobre los activos pertenecientes a un patrimonio particular que le son atribuidos por vocación hereditaria, al encontrarse en el quinto orden sucesoral.</t>
        </r>
      </text>
    </comment>
    <comment ref="F71" authorId="2" shapeId="0" xr:uid="{00000000-0006-0000-0000-00001B000000}">
      <text>
        <r>
          <rPr>
            <sz val="8"/>
            <color indexed="81"/>
            <rFont val="Tahoma"/>
            <family val="2"/>
          </rPr>
          <t>Recursos provenientes de la compensación por Unidad de Pago por Capitación que reciben algunos Establecimientos Públicos que prestan servicios de aseguramiento en salud.</t>
        </r>
      </text>
    </comment>
    <comment ref="F72" authorId="3" shapeId="0" xr:uid="{00000000-0006-0000-0000-00001C000000}">
      <text>
        <r>
          <rPr>
            <sz val="9"/>
            <color rgb="FF000000"/>
            <rFont val="Tahoma"/>
            <family val="2"/>
          </rPr>
          <t>Corresponde al ingreso que percibe la Unidad de Salud del Fondo Pasivo Social de Ferrocarriles Nacionales de Colombia, como Entidad Promotora de Salud (EPS) y entidad Obligada a Compensar (EOC) correspondiente al descuento de las cotizaciones recaudadas íntegramente e identificadas para cada periodo al que pertenece el pago de la cotización.</t>
        </r>
      </text>
    </comment>
    <comment ref="F73" authorId="2" shapeId="0" xr:uid="{00000000-0006-0000-0000-00001D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derivados de los procesos de compensación donde se reconoce el valor por afiliado correspondiente a promoción y prevención</t>
        </r>
      </text>
    </comment>
    <comment ref="F74" authorId="2" shapeId="0" xr:uid="{00000000-0006-0000-0000-00001E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que debe reconocer al afiliado de manera directa o transferencia electrónica en un plazo no mayor a cinco (5) días hábiles contados a partir de la autorización de la prestación económica</t>
        </r>
        <r>
          <rPr>
            <sz val="9"/>
            <color rgb="FF000000"/>
            <rFont val="Tahoma"/>
            <family val="2"/>
          </rPr>
          <t xml:space="preserve">.
</t>
        </r>
      </text>
    </comment>
    <comment ref="F75" authorId="2" shapeId="0" xr:uid="{00000000-0006-0000-0000-00001F000000}">
      <text>
        <r>
          <rPr>
            <sz val="8"/>
            <color rgb="FF000000"/>
            <rFont val="Tahoma"/>
            <family val="2"/>
          </rPr>
          <t xml:space="preserve">Corresponde al ingreso que percibe la Unidad de Salud del Fondo Pasivo Social de Ferrocarriles
</t>
        </r>
        <r>
          <rPr>
            <sz val="8"/>
            <color rgb="FF000000"/>
            <rFont val="Tahoma"/>
            <family val="2"/>
          </rPr>
          <t xml:space="preserve">Nacionales de Colombia, como Entidad Promotora de Salud (EPS) y entidad Obligada a Compensar
</t>
        </r>
        <r>
          <rPr>
            <sz val="8"/>
            <color rgb="FF000000"/>
            <rFont val="Tahoma"/>
            <family val="2"/>
          </rPr>
          <t>(EOC) correspondiente a la desviación del perfil poblacional que analiza la cuenta de alto costo.</t>
        </r>
      </text>
    </comment>
    <comment ref="F77" authorId="2" shapeId="0" xr:uid="{00000000-0006-0000-0000-000020000000}">
      <text>
        <r>
          <rPr>
            <sz val="8"/>
            <color rgb="FF000000"/>
            <rFont val="Tahoma"/>
            <family val="2"/>
          </rPr>
          <t xml:space="preserve">Comprende al ingreso que percibe la Unidad Administrativa Especial - Dirección de Impuestos y
</t>
        </r>
        <r>
          <rPr>
            <sz val="8"/>
            <color rgb="FF000000"/>
            <rFont val="Tahoma"/>
            <family val="2"/>
          </rPr>
          <t xml:space="preserve">Aduanas Nacionales (DIAN), por concepto de la disposición de las mercancías declaradas como
</t>
        </r>
        <r>
          <rPr>
            <sz val="8"/>
            <color rgb="FF000000"/>
            <rFont val="Tahoma"/>
            <family val="2"/>
          </rPr>
          <t xml:space="preserve">Aprehendidas, Decomisadas y Abandonadas; durante el desarrollo de las funciones misionales de la
</t>
        </r>
        <r>
          <rPr>
            <sz val="8"/>
            <color rgb="FF000000"/>
            <rFont val="Tahoma"/>
            <family val="2"/>
          </rPr>
          <t>entidad (Ley 1450 de 2011 y el Decreto 2685 de 1999).</t>
        </r>
      </text>
    </comment>
    <comment ref="F78" authorId="0" shapeId="0" xr:uid="{00000000-0006-0000-0000-000021000000}">
      <text>
        <r>
          <rPr>
            <sz val="8"/>
            <color rgb="FF000000"/>
            <rFont val="Tahoma"/>
            <family val="2"/>
          </rPr>
          <t xml:space="preserve">En caso de percibir ingresos por una transferencia corriente distinta a las señaladas por favor haga uso de esta casilla para su registro. 
</t>
        </r>
        <r>
          <rPr>
            <sz val="8"/>
            <color rgb="FF000000"/>
            <rFont val="Tahoma"/>
            <family val="2"/>
          </rPr>
          <t xml:space="preserve">
</t>
        </r>
        <r>
          <rPr>
            <sz val="8"/>
            <color rgb="FF000000"/>
            <rFont val="Tahoma"/>
            <family val="2"/>
          </rPr>
          <t>ES OBLIGATORIO SEÑALAR LA BASE LEGAL DE LA MISMA PARA SU ANÁLISIS POSTERIOR.</t>
        </r>
      </text>
    </comment>
    <comment ref="F79" authorId="0" shapeId="0" xr:uid="{00000000-0006-0000-0000-000022000000}">
      <text>
        <r>
          <rPr>
            <sz val="8"/>
            <color rgb="FF000000"/>
            <rFont val="Tahoma"/>
            <family val="2"/>
          </rPr>
          <t>Recursos que entran a las arcas públicas de manera esporádica. Su cuantía es indeterminada, lo cual difícilmente asegura su continuidad durante amplios periodos presupuestales.</t>
        </r>
      </text>
    </comment>
    <comment ref="F80" authorId="0" shapeId="0" xr:uid="{00000000-0006-0000-0000-000023000000}">
      <text>
        <r>
          <rPr>
            <sz val="8"/>
            <color rgb="FF000000"/>
            <rFont val="Tahoma"/>
            <family val="2"/>
          </rPr>
          <t>Comprende los recursos provenientes del traslado de derecho y dominio parcial o total de activos con destino a la financiación del Estableciemiento Público.</t>
        </r>
      </text>
    </comment>
    <comment ref="F81" authorId="0" shapeId="0" xr:uid="{00000000-0006-0000-0000-000024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82" authorId="0" shapeId="0" xr:uid="{00000000-0006-0000-0000-000025000000}">
      <text>
        <r>
          <rPr>
            <sz val="8"/>
            <color indexed="81"/>
            <rFont val="Tahoma"/>
            <family val="2"/>
          </rPr>
          <t xml:space="preserve">Son los recursos recibidos esporádicamente, a cambio de poner activos no financieros (activos producidos y activos no producidos) a disposición de otra unidad. Estos ingresos no aumentan el patrimonio del Establecimiento Público.
</t>
        </r>
        <r>
          <rPr>
            <u/>
            <sz val="8"/>
            <color indexed="81"/>
            <rFont val="Tahoma"/>
            <family val="2"/>
          </rPr>
          <t>INCLUYE LA VENTA DE TERRENOS Y EDIFICACIONES.</t>
        </r>
        <r>
          <rPr>
            <sz val="8"/>
            <color indexed="81"/>
            <rFont val="Tahoma"/>
            <family val="2"/>
          </rPr>
          <t xml:space="preserve">
</t>
        </r>
      </text>
    </comment>
    <comment ref="F83" authorId="0" shapeId="0" xr:uid="{00000000-0006-0000-0000-000026000000}">
      <text>
        <r>
          <rPr>
            <sz val="8"/>
            <color indexed="81"/>
            <rFont val="Tahoma"/>
            <family val="2"/>
          </rPr>
          <t>Es el monto de recursos, proveniente de los Establecimientos Públicos del orden nacional, que anualmente el CONPES determina que entrarán a hacer parte del PGN por concepto de excedentes financieros.</t>
        </r>
      </text>
    </comment>
    <comment ref="F84" authorId="0" shapeId="0" xr:uid="{00000000-0006-0000-0000-000027000000}">
      <text>
        <r>
          <rPr>
            <sz val="8"/>
            <color indexed="81"/>
            <rFont val="Tahoma"/>
            <family val="2"/>
          </rPr>
          <t xml:space="preserve">Recursos provenientes del efecto patrimonial resultante de deducir al valor del patrimonio, el monto del capital social, la reserva legal y las donaciones. </t>
        </r>
      </text>
    </comment>
    <comment ref="F85" authorId="0" shapeId="0" xr:uid="{00000000-0006-0000-0000-000028000000}">
      <text>
        <r>
          <rPr>
            <sz val="8"/>
            <color rgb="FF000000"/>
            <rFont val="Tahoma"/>
            <family val="2"/>
          </rPr>
          <t>Comprende las ganancias que recibe el Establecimiento Público en calidad de propietario de inversiones de capital, a cambio de poner fondos a disposición de sociedades.</t>
        </r>
      </text>
    </comment>
    <comment ref="F86" authorId="0" shapeId="0" xr:uid="{00000000-0006-0000-0000-000029000000}">
      <text>
        <r>
          <rPr>
            <sz val="8"/>
            <color theme="1"/>
            <rFont val="Tahoma"/>
            <family val="2"/>
          </rPr>
          <t xml:space="preserve">Son los ingresos que se reciben en retorno por poner ciertos activos financieros a disposición de terceros, sin trasladar el derecho o dominio, total o parcial del activo. 
</t>
        </r>
        <r>
          <rPr>
            <u/>
            <sz val="8"/>
            <color theme="1"/>
            <rFont val="Tahoma"/>
            <family val="2"/>
          </rPr>
          <t>SI SE TRASLADA EL DERECHO O DOMINIO DEL ACTIVO SE REGISTRA COMO DISPOSICIÓN DE ACTIVOS FINANCIEROS.</t>
        </r>
      </text>
    </comment>
    <comment ref="F87" authorId="0" shapeId="0" xr:uid="{00000000-0006-0000-0000-00002A000000}">
      <text>
        <r>
          <rPr>
            <sz val="8"/>
            <color indexed="81"/>
            <rFont val="Tahoma"/>
            <family val="2"/>
          </rPr>
          <t>Son las rentas de inversión derivadas de las operaciones financieras que realiza el Establecimiento Público con sus excedentes de liquidez : Títulos participativos, depósitos, valores distintos de acciones, rendimientos de la Cuenta Única Nacional y anticipos a terceros.</t>
        </r>
      </text>
    </comment>
    <comment ref="F88" authorId="0" shapeId="0" xr:uid="{00000000-0006-0000-0000-00002B000000}">
      <text>
        <r>
          <rPr>
            <sz val="8"/>
            <color indexed="81"/>
            <rFont val="Tahoma"/>
            <family val="2"/>
          </rPr>
          <t>Son las rentas de inversión que generan los fondos en préstamo que tiene el Establecimiento Público.</t>
        </r>
      </text>
    </comment>
    <comment ref="F90" authorId="0" shapeId="0" xr:uid="{00000000-0006-0000-0000-00002C000000}">
      <text>
        <r>
          <rPr>
            <sz val="8"/>
            <color indexed="81"/>
            <rFont val="Tahoma"/>
            <family val="2"/>
          </rPr>
          <t xml:space="preserve">Corresponde a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text>
    </comment>
    <comment ref="F91" authorId="0" shapeId="0" xr:uid="{00000000-0006-0000-0000-00002D000000}">
      <text>
        <r>
          <rPr>
            <sz val="8"/>
            <color theme="1"/>
            <rFont val="Tahoma"/>
            <family val="2"/>
          </rPr>
          <t>Corresponde a los préstamos obtenidos por la banca comercial, en su función de intermediario entre quienes tienen recursos y quienes los necesitan.</t>
        </r>
        <r>
          <rPr>
            <sz val="11"/>
            <color theme="1"/>
            <rFont val="Calibri"/>
            <family val="2"/>
            <scheme val="minor"/>
          </rPr>
          <t xml:space="preserve">
</t>
        </r>
      </text>
    </comment>
    <comment ref="F92" authorId="0" shapeId="0" xr:uid="{00000000-0006-0000-0000-00002E000000}">
      <text>
        <r>
          <rPr>
            <sz val="8"/>
            <color indexed="81"/>
            <rFont val="Tahoma"/>
            <family val="2"/>
          </rPr>
          <t>Corresponde a los recursos obtenidos de una persona natural o jurídica, con residencia en el extranjero, que utiliza las disponibilidades económicas para adquirir una rentabilidad.</t>
        </r>
      </text>
    </comment>
    <comment ref="F93" authorId="0" shapeId="0" xr:uid="{00000000-0006-0000-0000-00002F000000}">
      <text>
        <r>
          <rPr>
            <sz val="8"/>
            <color theme="1"/>
            <rFont val="Tahoma"/>
            <family val="2"/>
          </rPr>
          <t>Corresponde a los recursos por concepto de préstamos que se obtienen de las entidades de fomento, las cuales apoyan a ciertos sectores económicos y funcionan por medio de operaciones de crédito público.</t>
        </r>
      </text>
    </comment>
    <comment ref="F94" authorId="0" shapeId="0" xr:uid="{00000000-0006-0000-0000-000030000000}">
      <text>
        <r>
          <rPr>
            <sz val="8"/>
            <color indexed="81"/>
            <rFont val="Tahoma"/>
            <family val="2"/>
          </rPr>
          <t xml:space="preserve">Son recursos a través de los cuales un gobierno extranjero adquiere el compromiso de poner a disposición de un Establecimiento Público los recursos para la financiación de determinados proyectos, bienes o servicios. 
</t>
        </r>
      </text>
    </comment>
    <comment ref="F95" authorId="0" shapeId="0" xr:uid="{00000000-0006-0000-0000-000031000000}">
      <text>
        <r>
          <rPr>
            <sz val="8"/>
            <color rgb="FF000000"/>
            <rFont val="Tahoma"/>
            <family val="2"/>
          </rPr>
          <t>Son recursos por conceptos de créditos de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t>
        </r>
        <r>
          <rPr>
            <sz val="11"/>
            <color rgb="FF000000"/>
            <rFont val="Calibri"/>
            <family val="2"/>
          </rPr>
          <t xml:space="preserve">
</t>
        </r>
      </text>
    </comment>
    <comment ref="F96" authorId="0" shapeId="0" xr:uid="{00000000-0006-0000-0000-000032000000}">
      <text>
        <r>
          <rPr>
            <sz val="8"/>
            <color rgb="FF000000"/>
            <rFont val="Tahoma"/>
            <family val="2"/>
          </rPr>
          <t xml:space="preserve">Comprende los créditos obtenidos con agentes residentes fuera del país, mediante los cuales se contrata la adquisición de bienes o servicios con plazo para su pago. </t>
        </r>
      </text>
    </comment>
    <comment ref="F97" authorId="0" shapeId="0" xr:uid="{00000000-0006-0000-0000-000033000000}">
      <text>
        <r>
          <rPr>
            <sz val="8"/>
            <color theme="1"/>
            <rFont val="Calibri"/>
            <family val="2"/>
            <scheme val="minor"/>
          </rPr>
          <t>Corresponde a recursos de crédito externo provenientes de otras instituciones que por su naturaleza no son clasificables en los rubros anteriores.</t>
        </r>
      </text>
    </comment>
    <comment ref="F98" authorId="0" shapeId="0" xr:uid="{00000000-0006-0000-0000-000034000000}">
      <text>
        <r>
          <rPr>
            <sz val="8"/>
            <color indexed="81"/>
            <rFont val="Tahoma"/>
            <family val="2"/>
          </rPr>
          <t>Corresponde a los recursos provenientes de operaciones de crédito público realizadas con agentes residentes en el territorio colombiano, para ser pagaderas en moneda legal colombiana. Entiéndase por operaciones de crédito público todo acto o contrato que tienen por objeto dotar al Establecimiento Público de recursos, bienes o servicios con plazo para su pago.</t>
        </r>
      </text>
    </comment>
    <comment ref="F99" authorId="0" shapeId="0" xr:uid="{00000000-0006-0000-0000-000035000000}">
      <text>
        <r>
          <rPr>
            <sz val="8"/>
            <color indexed="81"/>
            <rFont val="Tahoma"/>
            <family val="2"/>
          </rPr>
          <t xml:space="preserve">Corresponde a los recursos provenientes de las operaciones financieras ordinarias, las cuales incluyen la colocación de títulos de deuda pública, los bonos y otros títulos emitidos.
</t>
        </r>
      </text>
    </comment>
    <comment ref="F100" authorId="0" shapeId="0" xr:uid="{00000000-0006-0000-0000-000036000000}">
      <text>
        <r>
          <rPr>
            <sz val="8"/>
            <color indexed="81"/>
            <rFont val="Tahoma"/>
            <family val="2"/>
          </rPr>
          <t xml:space="preserve">Corresponde a los recursos provenientes de las operaciones de crédito público representadas en empréstitos con entidades financieras públicas.
</t>
        </r>
      </text>
    </comment>
    <comment ref="F101" authorId="0" shapeId="0" xr:uid="{00000000-0006-0000-0000-000037000000}">
      <text>
        <r>
          <rPr>
            <sz val="8"/>
            <color indexed="81"/>
            <rFont val="Tahoma"/>
            <family val="2"/>
          </rPr>
          <t xml:space="preserve">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Establecimiento Público. </t>
        </r>
      </text>
    </comment>
    <comment ref="F102" authorId="0" shapeId="0" xr:uid="{00000000-0006-0000-0000-000038000000}">
      <text>
        <r>
          <rPr>
            <sz val="8"/>
            <color theme="1"/>
            <rFont val="Tahoma"/>
            <family val="2"/>
          </rPr>
          <t xml:space="preserve">Recursos que se reciben de otros gobiernos o instituciones públicas o privadas de carácter nacional o internacional, sin contraprestación directa, pero con la destinación que establezca el donante. </t>
        </r>
      </text>
    </comment>
    <comment ref="F103" authorId="0" shapeId="0" xr:uid="{00000000-0006-0000-0000-000039000000}">
      <text>
        <r>
          <rPr>
            <sz val="8"/>
            <color theme="1"/>
            <rFont val="Tahoma"/>
            <family val="2"/>
          </rPr>
          <t>Recursos que se reciben por liquidaciones de seguros no de vida, excepcionalmente cuantiosas, que se reciben luego de un desastre o una catástrofe natural.</t>
        </r>
      </text>
    </comment>
    <comment ref="F104" authorId="0" shapeId="0" xr:uid="{00000000-0006-0000-0000-00003A000000}">
      <text>
        <r>
          <rPr>
            <sz val="8"/>
            <color indexed="81"/>
            <rFont val="Tahoma"/>
            <family val="2"/>
          </rPr>
          <t>Corresponde al reembolso de los aportes hechos al fondo de contingencia de las entidades estatales cuando se verifica en forma definitiva la no realización de los riesgos previstos.
LOS INTERESES GENERADOS POR EL FONDO SE INCLUYEN EN RENDIMIENTOS FINANCIEROS.</t>
        </r>
      </text>
    </comment>
    <comment ref="F105" authorId="0" shapeId="0" xr:uid="{00000000-0006-0000-0000-00003B000000}">
      <text>
        <r>
          <rPr>
            <sz val="8"/>
            <color indexed="81"/>
            <rFont val="Tahoma"/>
            <family val="2"/>
          </rPr>
          <t xml:space="preserve">Corresponde a la amortización de los préstamos que hace el Establecimiento Público a otras unidades del gobierno o a personas naturales. </t>
        </r>
        <r>
          <rPr>
            <sz val="9"/>
            <color indexed="81"/>
            <rFont val="Tahoma"/>
            <family val="2"/>
          </rPr>
          <t xml:space="preserve">
</t>
        </r>
      </text>
    </comment>
    <comment ref="F106" authorId="0" shapeId="0" xr:uid="{00000000-0006-0000-0000-00003C000000}">
      <text>
        <r>
          <rPr>
            <sz val="8"/>
            <color theme="1"/>
            <rFont val="Tahoma"/>
            <family val="2"/>
          </rPr>
          <t>Son los recursos que ingresan a la tesorería del Establecimiento Público en una vigencia y quedan disponibles para la vigencia siguiente.</t>
        </r>
      </text>
    </comment>
    <comment ref="F107" authorId="1" shapeId="0" xr:uid="{00000000-0006-0000-0000-00003D000000}">
      <text>
        <r>
          <rPr>
            <sz val="8"/>
            <color indexed="81"/>
            <rFont val="Tahoma"/>
            <family val="2"/>
          </rPr>
          <t>Son los recursos que se consignan transitoriamente en un Establecimiento Público, porque la norma centraliza su recaudo en esa unidad, mientras se entregan a su beneficiario legal.</t>
        </r>
      </text>
    </comment>
    <comment ref="F108" authorId="0" shapeId="0" xr:uid="{00000000-0006-0000-0000-00003E000000}">
      <text>
        <r>
          <rPr>
            <sz val="8"/>
            <color indexed="81"/>
            <rFont val="Tahoma"/>
            <family val="2"/>
          </rPr>
          <t>Son los ingresos que reciben algunos Establecimientos Públicos por concepto de un depósito original en prenda en contratos de arrendamiento o disposición no remunerada de activos fijos del Estado.</t>
        </r>
      </text>
    </comment>
    <comment ref="F109" authorId="0" shapeId="0" xr:uid="{00000000-0006-0000-0000-00003F000000}">
      <text>
        <r>
          <rPr>
            <sz val="8"/>
            <color indexed="81"/>
            <rFont val="Tahoma"/>
            <family val="2"/>
          </rPr>
          <t>Son los montos que las entidades financiadas con aportes del presupuesto nacional reintegran a la DGCPTN, como saldos de recursos no ejecutados o valores superiores no previstos.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A5" authorId="0" shapeId="0" xr:uid="{00000000-0006-0000-01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100-000002000000}">
      <text>
        <r>
          <rPr>
            <sz val="9"/>
            <color indexed="81"/>
            <rFont val="Tahoma"/>
            <family val="2"/>
          </rPr>
          <t>El nombre de la unidad ejecutora se desplegará automáticamente después de seleccionar la sección.</t>
        </r>
      </text>
    </comment>
    <comment ref="A10" authorId="0" shapeId="0" xr:uid="{00000000-0006-0000-0100-000003000000}">
      <text>
        <r>
          <rPr>
            <sz val="9"/>
            <color indexed="81"/>
            <rFont val="Tahoma"/>
            <family val="2"/>
          </rPr>
          <t>Haga uso de las listas desplegables para escoger el producto respectivo cuando sea el caso.</t>
        </r>
      </text>
    </comment>
    <comment ref="B10" authorId="0" shapeId="0" xr:uid="{00000000-0006-0000-0100-000004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 xml:space="preserve">Haga uso de la lista desplegable generada para tal fin.
</t>
        </r>
        <r>
          <rPr>
            <sz val="9"/>
            <color indexed="81"/>
            <rFont val="Tahoma"/>
            <family val="2"/>
          </rPr>
          <t xml:space="preserve">
EL USO DE ESTA COLUMNA NO APLICA PARA LAS CUENTAS DE CONTRIBUCIONES, TASAS Y DERECHOS ADMINISTRATIVOS, MULTAS, SANCIONES E INTERESES DE MORA, DERECHOS ECONÓMICOS POR USO DE RECURSOS NATURALES NI TRANSFERENCIAS CORRIENTES.</t>
        </r>
      </text>
    </comment>
    <comment ref="J12" authorId="0" shapeId="0" xr:uid="{00000000-0006-0000-0100-000005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39" authorId="0" shapeId="0" xr:uid="{00000000-0006-0000-0100-000006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A184" authorId="0" shapeId="0" xr:uid="{00000000-0006-0000-0100-000007000000}">
      <text>
        <r>
          <rPr>
            <b/>
            <sz val="9"/>
            <color indexed="81"/>
            <rFont val="Tahoma"/>
            <family val="2"/>
          </rPr>
          <t>En caso de percibir ingresos por una transferencia corriente distinta a las señaladas en la lista desplegable por favor haga uso de esta casilla para su registro. 
ES OBLIGATORIO SEÑALAR LA BASE LEGAL DE LA MISMA PARA SU ANÁLISIS POSTERIOR.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B6" authorId="0" shapeId="0" xr:uid="{00000000-0006-0000-02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200-000002000000}">
      <text>
        <r>
          <rPr>
            <sz val="9"/>
            <color indexed="81"/>
            <rFont val="Tahoma"/>
            <family val="2"/>
          </rPr>
          <t>El nombre de la unidad ejecutora se desplegará automáticamente después de seleccionar la sección.</t>
        </r>
      </text>
    </comment>
    <comment ref="B8" authorId="0" shapeId="0" xr:uid="{00000000-0006-0000-0200-000003000000}">
      <text>
        <r>
          <rPr>
            <sz val="9"/>
            <color indexed="81"/>
            <rFont val="Tahoma"/>
            <family val="2"/>
          </rPr>
          <t>Haga uso de la lista desplegable para seleccionar el nombre del Fondo Especial  o de la Renta Parafiscal de la cuál se programan los ingresos. Recuerde que este formulario aplica para Fondos Especiales Nación, Fondos Especiales de los Establecimientos Públicos y Rentas Parafiscales Nación (Contribución Espectáculos Públicos y FOMAG).
LAS DEMÁS RENTAS PARAFISCALES, A MENOS QUE SE REGISTREN DENTRO DE UN FONDO ESPECIAL ESPECÍFICO, SE PROGRAMAN COMO RECURSOS PROPIOS DE LOS ESTABLECIMIENTOS PÚBLICOS. 
En caso de programar ingresos para más de un fondo especial, por favor cree una copia de este formulario en otra hoja excel y diligénciela.</t>
        </r>
      </text>
    </comment>
    <comment ref="G8" authorId="1" shapeId="0" xr:uid="{00000000-0006-0000-0200-000004000000}">
      <text>
        <r>
          <rPr>
            <sz val="8"/>
            <color indexed="81"/>
            <rFont val="Tahoma"/>
            <family val="2"/>
          </rPr>
          <t>El Código SIIF se desplegará automáticamente al seleccionar el nombre del Fondo Especial.</t>
        </r>
      </text>
    </comment>
    <comment ref="F29" authorId="0" shapeId="0" xr:uid="{00000000-0006-0000-0200-000005000000}">
      <text>
        <r>
          <rPr>
            <sz val="8"/>
            <color rgb="FF000000"/>
            <rFont val="Tahoma"/>
            <family val="2"/>
          </rPr>
          <t xml:space="preserve">Son los ingresos </t>
        </r>
        <r>
          <rPr>
            <b/>
            <sz val="8"/>
            <color rgb="FF000000"/>
            <rFont val="Tahoma"/>
            <family val="2"/>
          </rPr>
          <t>REGULARES</t>
        </r>
        <r>
          <rPr>
            <sz val="8"/>
            <color rgb="FF000000"/>
            <rFont val="Tahoma"/>
            <family val="2"/>
          </rPr>
          <t xml:space="preserve"> que percibe el Fondo Especial.</t>
        </r>
      </text>
    </comment>
    <comment ref="F30" authorId="0" shapeId="0" xr:uid="{00000000-0006-0000-0200-000006000000}">
      <text>
        <r>
          <rPr>
            <sz val="8"/>
            <color rgb="FF000000"/>
            <rFont val="Tahoma"/>
            <family val="2"/>
          </rPr>
          <t>Son los ingreso por todo tipo de</t>
        </r>
        <r>
          <rPr>
            <b/>
            <sz val="8"/>
            <color rgb="FF000000"/>
            <rFont val="Tahoma"/>
            <family val="2"/>
          </rPr>
          <t xml:space="preserve"> impuestos</t>
        </r>
        <r>
          <rPr>
            <sz val="8"/>
            <color rgb="FF000000"/>
            <rFont val="Tahoma"/>
            <family val="2"/>
          </rPr>
          <t>, entendidos como  la obligación de hacer un pago, sin que exista una retribución particular por parte del Estado.</t>
        </r>
      </text>
    </comment>
    <comment ref="F33" authorId="0" shapeId="0" xr:uid="{00000000-0006-0000-0200-000007000000}">
      <text>
        <r>
          <rPr>
            <sz val="8"/>
            <color rgb="FF000000"/>
            <rFont val="Tahoma"/>
            <family val="2"/>
          </rPr>
          <t xml:space="preserve">Son aquellos ingresos que la ley define como impuestos, pero que no gravan directamente los ingresos o el patrimonio de las personas naturales y jurídicas sino una manifestación o hecho específico. En los impuestos indirectos no existe una identificación concreta y previa del sujeto contribuyente y, por tanto, la capacidad de pago solamente se puede determinar por la propensión al consumo de los distintos sujetos pasivos del tributo.
</t>
        </r>
        <r>
          <rPr>
            <sz val="8"/>
            <color rgb="FF000000"/>
            <rFont val="Tahoma"/>
            <family val="2"/>
          </rPr>
          <t xml:space="preserve">
</t>
        </r>
        <r>
          <rPr>
            <u/>
            <sz val="8"/>
            <color rgb="FF000000"/>
            <rFont val="Tahoma"/>
            <family val="2"/>
          </rPr>
          <t>SI EL FONDO ESPECIAL RECIBE INGRESOS POR ESTE CONCEPTO, HAGA USO DE LA LISTA DESPLEGABLE PARA SEÑALAR EL IMPUESTO CORRESPONDIENTE</t>
        </r>
        <r>
          <rPr>
            <sz val="8"/>
            <color rgb="FF000000"/>
            <rFont val="Tahoma"/>
            <family val="2"/>
          </rPr>
          <t>.</t>
        </r>
      </text>
    </comment>
    <comment ref="F39" authorId="0" shapeId="0" xr:uid="{00000000-0006-0000-0200-000008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40" authorId="0" shapeId="0" xr:uid="{00000000-0006-0000-0200-000009000000}">
      <text>
        <r>
          <rPr>
            <sz val="8"/>
            <color rgb="FF000000"/>
            <rFont val="Tahoma"/>
            <family val="2"/>
          </rPr>
          <t xml:space="preserve">Son los ingresos por cargas fiscales al patrimonio particular, sustentadas en la potestad tributaria del Estado. Incluye el ingreso por </t>
        </r>
        <r>
          <rPr>
            <b/>
            <sz val="8"/>
            <color rgb="FF000000"/>
            <rFont val="Tahoma"/>
            <family val="2"/>
          </rPr>
          <t>contribuciones parafiscales</t>
        </r>
        <r>
          <rPr>
            <sz val="8"/>
            <color rgb="FF000000"/>
            <rFont val="Tahoma"/>
            <family val="2"/>
          </rPr>
          <t xml:space="preserve">, que son los pagos que deben realizar los usuarios de algunos organismos públicos, mixtos o privados, para asegurar el financiamiento de estas entidades de manera autónoma; y el ingreso por </t>
        </r>
        <r>
          <rPr>
            <b/>
            <sz val="8"/>
            <color rgb="FF000000"/>
            <rFont val="Tahoma"/>
            <family val="2"/>
          </rPr>
          <t>contribuciones especiales</t>
        </r>
        <r>
          <rPr>
            <sz val="8"/>
            <color rgb="FF000000"/>
            <rFont val="Tahoma"/>
            <family val="2"/>
          </rPr>
          <t xml:space="preserve">, las cuales corresponden al pago por una inversión que beneficia a un grupo de personas. 
</t>
        </r>
        <r>
          <rPr>
            <sz val="8"/>
            <color rgb="FF000000"/>
            <rFont val="Tahoma"/>
            <family val="2"/>
          </rPr>
          <t xml:space="preserve">
</t>
        </r>
        <r>
          <rPr>
            <u/>
            <sz val="8"/>
            <color rgb="FF000000"/>
            <rFont val="Tahoma"/>
            <family val="2"/>
          </rPr>
          <t>POR FAVOR INDIQUE CON CLARIDAD LA BASE LEGAL DE CADA UNA DE LAS CONTRIBUCIONES REGISTRADAS.</t>
        </r>
      </text>
    </comment>
    <comment ref="F41" authorId="0" shapeId="0" xr:uid="{00000000-0006-0000-0200-00000A000000}">
      <text>
        <r>
          <rPr>
            <sz val="8"/>
            <color rgb="FF000000"/>
            <rFont val="Tahoma"/>
            <family val="2"/>
          </rPr>
          <t>Son los ingresos por aportes de los empleados y de los empleadores a los sistemas de seguros sociales, destinados a cubrir un riesgo social como lo es en este caso la enfermedad o la vejez.</t>
        </r>
      </text>
    </comment>
    <comment ref="F44" authorId="0" shapeId="0" xr:uid="{00000000-0006-0000-0200-00000B000000}">
      <text>
        <r>
          <rPr>
            <sz val="8"/>
            <color rgb="FF000000"/>
            <rFont val="Tahoma"/>
            <family val="2"/>
          </rPr>
          <t>Son los recaudos de aportes de los empleados y de los empleadores asociados a la nómina y que se destinan a financiar en este caso actividades de las Escuelas Industriales e Institutos Técnicos. Incluye Aportes de Cesantías.</t>
        </r>
      </text>
    </comment>
    <comment ref="F46" authorId="0" shapeId="0" xr:uid="{00000000-0006-0000-0200-00000C000000}">
      <text>
        <r>
          <rPr>
            <sz val="8"/>
            <color indexed="81"/>
            <rFont val="Tahoma"/>
            <family val="2"/>
          </rPr>
          <t>Las contribuciones especiales derivan su recaudo de la facultad impositiva del Estado y se fijan individualmente a cada una de las entidades de la administración y de los particulares o entidades que manejen fondos o bienes de la Nación.
A diferencia de las contribuciones diversas, las contribuciones especiales son señaladas expresamente por la ley o jurisprudencia como</t>
        </r>
        <r>
          <rPr>
            <b/>
            <sz val="8"/>
            <color indexed="81"/>
            <rFont val="Tahoma"/>
            <family val="2"/>
          </rPr>
          <t xml:space="preserve"> tributos especiales</t>
        </r>
        <r>
          <rPr>
            <sz val="8"/>
            <color indexed="81"/>
            <rFont val="Tahoma"/>
            <family val="2"/>
          </rPr>
          <t xml:space="preserve">, en la medida en que no están enmarcadas dentro de los conceptos de tasas y contribuciones que se cobren a los contribuyentes, como recuperación de los costos de los servicios que les presten o participación en los beneficios que les proporcionen, sino que se derivan de la facultad impositiva del Estado.
</t>
        </r>
        <r>
          <rPr>
            <u/>
            <sz val="8"/>
            <color indexed="81"/>
            <rFont val="Tahoma"/>
            <family val="2"/>
          </rPr>
          <t>SI EL FONDO ESPECIAL RECIBE INGRESOS POR ESTE CONCEPTO, HAGA USO DE LA LISTA DESPLEGABLE PARA SEÑALAR LA CONTRIBUCIÓN CORRESPONDIENTE.</t>
        </r>
      </text>
    </comment>
    <comment ref="F49" authorId="0" shapeId="0" xr:uid="{00000000-0006-0000-0200-00000D000000}">
      <text>
        <r>
          <rPr>
            <sz val="8"/>
            <color indexed="81"/>
            <rFont val="Tahoma"/>
            <family val="2"/>
          </rPr>
          <t xml:space="preserve">Comprende los ingresos por las demás contribuciones que no se clasifican en las cuentas anteriores.
 </t>
        </r>
        <r>
          <rPr>
            <u/>
            <sz val="8"/>
            <color indexed="81"/>
            <rFont val="Tahoma"/>
            <family val="2"/>
          </rPr>
          <t xml:space="preserve">
SI SU FONDO ESPECIAL RECIBE INGRESOS POR ESTE CONCEPTO, HAGA USO DE LA LISTA DESPLEGABLE PARA SEÑALAR LA CONTRIBUCIÓN CORRESPONDIENTE.</t>
        </r>
      </text>
    </comment>
    <comment ref="F55" authorId="0" shapeId="0" xr:uid="{00000000-0006-0000-0200-00000E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56" authorId="0" shapeId="0" xr:uid="{00000000-0006-0000-0200-00000F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EL FONDO ESPECIAL RECIBE INGRESOS POR ESTE CONCEPTO, HAGA USO DE LA LISTA DESPLEGABLE PARA SEÑALAR LA TASA O EL DERECHO ADMINISTRATIVO CORRESPONDIENTE.</t>
        </r>
      </text>
    </comment>
    <comment ref="F62" authorId="0" shapeId="0" xr:uid="{00000000-0006-0000-0200-000010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63" authorId="0" shapeId="0" xr:uid="{00000000-0006-0000-0200-000011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y los intereses de mora derivados del resarcimiento tarifado o indemnización de los perjuicios que padece un Estapúblico por no tener consigo el dinero en la oportunidad debida.</t>
        </r>
      </text>
    </comment>
    <comment ref="F64" authorId="0" shapeId="0" xr:uid="{00000000-0006-0000-0200-000012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68" authorId="0" shapeId="0" xr:uid="{00000000-0006-0000-0200-000013000000}">
      <text>
        <r>
          <rPr>
            <sz val="8"/>
            <color indexed="81"/>
            <rFont val="Tahoma"/>
            <family val="2"/>
          </rPr>
          <t>Comprende los ingresos derivados del resarcimiento tarifado o indemnización de los perjuicios que padece un Estapúblico por no tener consigo el dinero en la oportunidad debida.</t>
        </r>
      </text>
    </comment>
    <comment ref="F69" authorId="0" shapeId="0" xr:uid="{00000000-0006-0000-0200-000014000000}">
      <text>
        <r>
          <rPr>
            <sz val="8"/>
            <color indexed="81"/>
            <rFont val="Tahoma"/>
            <family val="2"/>
          </rPr>
          <t>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t>
        </r>
        <r>
          <rPr>
            <sz val="8"/>
            <color indexed="81"/>
            <rFont val="Tahoma"/>
            <family val="2"/>
          </rPr>
          <t xml:space="preserve">
</t>
        </r>
      </text>
    </comment>
    <comment ref="F70" authorId="1" shapeId="0" xr:uid="{00000000-0006-0000-0200-000015000000}">
      <text>
        <r>
          <rPr>
            <sz val="8"/>
            <color indexed="81"/>
            <rFont val="Tahoma"/>
            <family val="2"/>
          </rPr>
          <t xml:space="preserve">Recursos por concepto de la explotación de recursos naturales no renovables de propiedad del Estado. </t>
        </r>
      </text>
    </comment>
    <comment ref="F71" authorId="0" shapeId="0" xr:uid="{00000000-0006-0000-0200-000016000000}">
      <text>
        <r>
          <rPr>
            <sz val="8"/>
            <color theme="1"/>
            <rFont val="Tahoma"/>
            <family val="2"/>
          </rPr>
          <t>Comprende los ingresos por la venta de bienes y la prestación de servicios que realiza el Fondo Especial en desarrollo de sus funciones, independientemente de que las mismas estén o no relacionadas con actividades de producción, o si se venden o no a precios económicamente significativos.</t>
        </r>
      </text>
    </comment>
    <comment ref="F72" authorId="0" shapeId="0" xr:uid="{00000000-0006-0000-0200-000017000000}">
      <text>
        <r>
          <rPr>
            <sz val="8"/>
            <color rgb="FF000000"/>
            <rFont val="Tahoma"/>
            <family val="2"/>
          </rPr>
          <t xml:space="preserve">Comprende la venta de bienes producidos o comercializados y de los servicios prestados por el Fondo Especial de forma regular, en desarrollo de las funciones definidas por la Constitución o la ley.  
</t>
        </r>
        <r>
          <rPr>
            <sz val="8"/>
            <color rgb="FF000000"/>
            <rFont val="Tahoma"/>
            <family val="2"/>
          </rPr>
          <t xml:space="preserve">
</t>
        </r>
        <r>
          <rPr>
            <u/>
            <sz val="8"/>
            <color rgb="FF000000"/>
            <rFont val="Tahoma"/>
            <family val="2"/>
          </rPr>
          <t>NO  INCLUYE TASAS Y DERECHOS ADMINISTRATIVOS.</t>
        </r>
      </text>
    </comment>
    <comment ref="F73" authorId="0" shapeId="0" xr:uid="{00000000-0006-0000-0200-000018000000}">
      <text>
        <r>
          <rPr>
            <sz val="8"/>
            <color rgb="FF000000"/>
            <rFont val="Tahoma"/>
            <family val="2"/>
          </rPr>
          <t xml:space="preserve">Comprende la venta de bienes y servicios que no están relacionados directamente con las funciones principales del Fondo Especial. Es decir, que la venta de dichos bienes y servicios no resulta del desarrollo de las actividades económicas o sociales que realiza regularmente. 
</t>
        </r>
        <r>
          <rPr>
            <sz val="8"/>
            <color rgb="FF000000"/>
            <rFont val="Tahoma"/>
            <family val="2"/>
          </rPr>
          <t xml:space="preserve">
</t>
        </r>
        <r>
          <rPr>
            <u/>
            <sz val="8"/>
            <color rgb="FF000000"/>
            <rFont val="Tahoma"/>
            <family val="2"/>
          </rPr>
          <t>GENERALMENTE, SON VENTAS DE CARÁCTER INCIDENTAL.</t>
        </r>
      </text>
    </comment>
    <comment ref="F74" authorId="0" shapeId="0" xr:uid="{00000000-0006-0000-0200-000019000000}">
      <text>
        <r>
          <rPr>
            <sz val="8"/>
            <color rgb="FF000000"/>
            <rFont val="Tahoma"/>
            <family val="2"/>
          </rPr>
          <t xml:space="preserve">Son los recursos que percibe REGULARMENTE el Fondo Especial SIN que exista la obligación de adquirir un bien, servicio o activo a cambio como contrapartida directa. </t>
        </r>
      </text>
    </comment>
    <comment ref="F75" authorId="0" shapeId="0" xr:uid="{00000000-0006-0000-0200-00001A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77" authorId="0" shapeId="0" xr:uid="{00000000-0006-0000-0200-00001B000000}">
      <text>
        <r>
          <rPr>
            <sz val="8"/>
            <color rgb="FF000000"/>
            <rFont val="Tahoma"/>
            <family val="2"/>
          </rPr>
          <t>Corresponde a los recursos que, al no ser reclamados por sus beneficiarios, son asignados a órdenes de los despachos judiciales que se convierten a favor del Tesoro Nacional – Rama Judicial.</t>
        </r>
      </text>
    </comment>
    <comment ref="F78" authorId="0" shapeId="0" xr:uid="{00000000-0006-0000-0200-00001C000000}">
      <text>
        <r>
          <rPr>
            <sz val="8"/>
            <color rgb="FF000000"/>
            <rFont val="Tahoma"/>
            <family val="2"/>
          </rPr>
          <t>Comprende los ingresos por la devolución del Impuesto al Valor Agregado - IVA que pagan algunos Fondos Especiales en calidad de instituciones estatales u oficiales de educación superior.</t>
        </r>
      </text>
    </comment>
    <comment ref="F79" authorId="0" shapeId="0" xr:uid="{00000000-0006-0000-0200-00001D000000}">
      <text>
        <r>
          <rPr>
            <sz val="8"/>
            <color rgb="FF000000"/>
            <rFont val="Tahoma"/>
            <family val="2"/>
          </rPr>
          <t>Corresponde a las transferencias recibidas regularmente de otras unidades de gobierno y que no están condicionadas a la adquisición de un activo o al pago de un pasivo.</t>
        </r>
      </text>
    </comment>
    <comment ref="F80" authorId="0" shapeId="0" xr:uid="{00000000-0006-0000-0200-00001E000000}">
      <text>
        <r>
          <rPr>
            <sz val="8"/>
            <color indexed="81"/>
            <rFont val="Tahoma"/>
            <family val="2"/>
          </rPr>
          <t xml:space="preserve">Corresponde a los ingresos por concepto de transferencias recibidas por otras unidades de gobierno, distintas de los aportes de la Nación a los Establecimientos Públicos.
</t>
        </r>
        <r>
          <rPr>
            <u/>
            <sz val="8"/>
            <color indexed="81"/>
            <rFont val="Tahoma"/>
            <family val="2"/>
          </rPr>
          <t xml:space="preserve">
POR FAVOR INDIQUE CON CLARIDAD LA BASE LEGAL O JUSTIFICACIÓN PARA PERCIBIR ESTE INGRESO.</t>
        </r>
      </text>
    </comment>
    <comment ref="F81" authorId="0" shapeId="0" xr:uid="{00000000-0006-0000-0200-00001F000000}">
      <text>
        <r>
          <rPr>
            <sz val="8"/>
            <color indexed="81"/>
            <rFont val="Tahoma"/>
            <family val="2"/>
          </rPr>
          <t>Corresponde a recursos de carácter transitorio que por disposición deben ser recepcionados para su posterior asignación a los beneficiarios o ejecutores de los mismos.
Incluye: Ingresos por concepto de acciones populares y de grupo que se consignan en el Fondo Especial Fondo para defensa de derechos e intereses colectivos, pagaderos a los beneficiarios de las mismas y los ingresos del fondo especial Fondo FONPET Magisterio.</t>
        </r>
      </text>
    </comment>
    <comment ref="F82" authorId="0" shapeId="0" xr:uid="{00000000-0006-0000-0200-000020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3" authorId="0" shapeId="0" xr:uid="{00000000-0006-0000-0200-000021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4" authorId="2" shapeId="0" xr:uid="{00000000-0006-0000-0200-000022000000}">
      <text>
        <r>
          <rPr>
            <sz val="9"/>
            <color indexed="81"/>
            <rFont val="Tahoma"/>
            <family val="2"/>
          </rPr>
          <t xml:space="preserve">Recursos provenientes de la compensación por la Unidad de Pago por Capitación (UPC) que reciben los órganos del PGN que prestan servicios de aseguramiento en salud.
</t>
        </r>
      </text>
    </comment>
    <comment ref="F89" authorId="2" shapeId="0" xr:uid="{00000000-0006-0000-0200-000023000000}">
      <text>
        <r>
          <rPr>
            <sz val="9"/>
            <color rgb="FF000000"/>
            <rFont val="Tahoma"/>
            <family val="2"/>
          </rPr>
          <t>Ingreso que perciben las entidades definidas por ley como beneficiarias del porcentaje de recursos que se destinan de FRISCO</t>
        </r>
      </text>
    </comment>
    <comment ref="F90" authorId="2" shapeId="0" xr:uid="{00000000-0006-0000-0200-000024000000}">
      <text>
        <r>
          <rPr>
            <sz val="9"/>
            <color indexed="81"/>
            <rFont val="Tahoma"/>
            <family val="2"/>
          </rPr>
          <t>Recursos  que son declarados a favor del Fondo para la Administración de Bienes de la Fiscalía (FEAB)</t>
        </r>
      </text>
    </comment>
    <comment ref="F91" authorId="2" shapeId="0" xr:uid="{00000000-0006-0000-0200-000025000000}">
      <text>
        <r>
          <rPr>
            <sz val="9"/>
            <color indexed="81"/>
            <rFont val="Tahoma"/>
            <family val="2"/>
          </rPr>
          <t>Comprende el ingreso que percibe el Gobierno Nacional en virtud de los acuerdos suscritos con otros Estados a partir de los cuales el Estado colombiano puede compartir con los Estados parte de dichos convenios, los bienes y recursos producto de actividades ilícitas que sean objeto de comiso, decomiso o extinción de dominio</t>
        </r>
      </text>
    </comment>
    <comment ref="F92" authorId="2" shapeId="0" xr:uid="{00000000-0006-0000-0200-000026000000}">
      <text>
        <r>
          <rPr>
            <sz val="9"/>
            <color indexed="81"/>
            <rFont val="Tahoma"/>
            <family val="2"/>
          </rPr>
          <t>Corresponde al 2% de los recursos recaudados en cumplimiento de lo establecido en la ley 1743 de 2014</t>
        </r>
      </text>
    </comment>
    <comment ref="F93" authorId="2" shapeId="0" xr:uid="{00000000-0006-0000-0200-000027000000}">
      <text>
        <r>
          <rPr>
            <sz val="9"/>
            <color rgb="FF000000"/>
            <rFont val="Tahoma"/>
            <family val="2"/>
          </rPr>
          <t>Ingreso correspondiente a la distribucción del 72% de los ingresos por  los derechos por registro de instrumentos públicos y otorgamiento de escrituras recaudados por la SNR</t>
        </r>
      </text>
    </comment>
    <comment ref="F94" authorId="0" shapeId="0" xr:uid="{00000000-0006-0000-0200-000028000000}">
      <text>
        <r>
          <rPr>
            <sz val="8"/>
            <color indexed="81"/>
            <rFont val="Tahoma"/>
            <family val="2"/>
          </rPr>
          <t>En caso de percibir ingresos por una transferencia corriente distinta a las señaladas por favor haga uso de esta casilla para su registro. 
ES OBLIGATORIO SEÑALAR LA BASE LEGAL DE LA MISMA PARA SU ANÁLISIS POSTERIOR.</t>
        </r>
      </text>
    </comment>
    <comment ref="F95" authorId="0" shapeId="0" xr:uid="{00000000-0006-0000-0200-000029000000}">
      <text>
        <r>
          <rPr>
            <sz val="8"/>
            <color indexed="81"/>
            <rFont val="Tahoma"/>
            <family val="2"/>
          </rPr>
          <t>Recursos que entran a las arcas públicas de manera esporádica. Su cuantía es indeterminada, lo cual difícilmente asegura su continuidad durante amplios periodos presupuestales.</t>
        </r>
      </text>
    </comment>
    <comment ref="F96" authorId="0" shapeId="0" xr:uid="{00000000-0006-0000-0200-00002A000000}">
      <text>
        <r>
          <rPr>
            <sz val="8"/>
            <color indexed="81"/>
            <rFont val="Tahoma"/>
            <family val="2"/>
          </rPr>
          <t>Comprende los recursos provenientes del traslado de derecho y dominio parcial o total de activos con destino a la financiación del Fondo Especial.</t>
        </r>
      </text>
    </comment>
    <comment ref="F97" authorId="0" shapeId="0" xr:uid="{00000000-0006-0000-0200-00002B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98" authorId="0" shapeId="0" xr:uid="{00000000-0006-0000-0200-00002C000000}">
      <text>
        <r>
          <rPr>
            <sz val="8"/>
            <color rgb="FF000000"/>
            <rFont val="Tahoma"/>
            <family val="2"/>
          </rPr>
          <t xml:space="preserve">Son los recursos recibidos esporádicamente, a cambio de poner activos no financieros (activos producidos y activos no producidos) a disposición de otra unidad. Estos ingresos no aumentan el patrimonio del Fondo Especial.
</t>
        </r>
        <r>
          <rPr>
            <sz val="8"/>
            <color rgb="FF000000"/>
            <rFont val="Tahoma"/>
            <family val="2"/>
          </rPr>
          <t xml:space="preserve">
</t>
        </r>
        <r>
          <rPr>
            <u/>
            <sz val="8"/>
            <color rgb="FF000000"/>
            <rFont val="Tahoma"/>
            <family val="2"/>
          </rPr>
          <t>INCLUYE LA VENTA DE TERRENOS Y EDIFICACIONES.</t>
        </r>
      </text>
    </comment>
    <comment ref="F99" authorId="0" shapeId="0" xr:uid="{00000000-0006-0000-0200-00002D000000}">
      <text>
        <r>
          <rPr>
            <sz val="8"/>
            <color rgb="FF000000"/>
            <rFont val="Tahoma"/>
            <family val="2"/>
          </rPr>
          <t xml:space="preserve">Son los ingresos que se reciben en retorno por poner ciertos activos financieros del Fondo Especial a disposición de terceros, sin trasladar el derecho o dominio, total o parcial del activo. 
</t>
        </r>
        <r>
          <rPr>
            <sz val="8"/>
            <color rgb="FF000000"/>
            <rFont val="Tahoma"/>
            <family val="2"/>
          </rPr>
          <t xml:space="preserve">
</t>
        </r>
        <r>
          <rPr>
            <u/>
            <sz val="8"/>
            <color rgb="FF000000"/>
            <rFont val="Tahoma"/>
            <family val="2"/>
          </rPr>
          <t>SI SE TRASLADA EL DERECHO O DOMINIO DEL ACTIVO SE REGISTRA COMO DISPOSICIÓN DE ACTIVOS FINANCIEROS.</t>
        </r>
      </text>
    </comment>
    <comment ref="F100" authorId="0" shapeId="0" xr:uid="{00000000-0006-0000-0200-00002E000000}">
      <text>
        <r>
          <rPr>
            <sz val="8"/>
            <color indexed="81"/>
            <rFont val="Tahoma"/>
            <family val="2"/>
          </rPr>
          <t>Son las rentas de inversión derivadas de las operaciones financieras que realiza el Fondo Especial con sus excedentes de liquidez : Títulos participativos, depósitos, valores distintos de acciones, rendimientos de la Cuenta Única Nacional y anticipos a terceros.</t>
        </r>
      </text>
    </comment>
    <comment ref="F101" authorId="0" shapeId="0" xr:uid="{00000000-0006-0000-0200-00002F000000}">
      <text>
        <r>
          <rPr>
            <sz val="8"/>
            <color rgb="FF000000"/>
            <rFont val="Tahoma"/>
            <family val="2"/>
          </rPr>
          <t>Son las rentas de inversión que generan los fondos en préstamo que tiene el Fondo Especial.</t>
        </r>
      </text>
    </comment>
    <comment ref="F103" authorId="3" shapeId="0" xr:uid="{00000000-0006-0000-0200-000030000000}">
      <text>
        <r>
          <rPr>
            <sz val="10"/>
            <color rgb="FF000000"/>
            <rFont val="Calibri"/>
            <family val="2"/>
            <scheme val="minor"/>
          </rPr>
          <t xml:space="preserve">Comprende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r>
          <rPr>
            <sz val="10"/>
            <color rgb="FF000000"/>
            <rFont val="Calibri"/>
            <family val="2"/>
            <scheme val="minor"/>
          </rPr>
          <t xml:space="preserve">
</t>
        </r>
      </text>
    </comment>
    <comment ref="F108" authorId="0" shapeId="0" xr:uid="{00000000-0006-0000-0200-000031000000}">
      <text>
        <r>
          <rPr>
            <sz val="8"/>
            <color rgb="FF000000"/>
            <rFont val="Tahoma"/>
            <family val="2"/>
          </rPr>
          <t>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Fondo Especial.</t>
        </r>
      </text>
    </comment>
    <comment ref="F109" authorId="0" shapeId="0" xr:uid="{00000000-0006-0000-0200-000032000000}">
      <text>
        <r>
          <rPr>
            <sz val="8"/>
            <color rgb="FF000000"/>
            <rFont val="Tahoma"/>
            <family val="2"/>
          </rPr>
          <t xml:space="preserve">Recursos que recibe el Fondo Especial, de otros gobiernos o instituciones públicas o privadas de carácter nacional o internacional, sin contraprestación directa, pero con la destinación que establezca el donante. </t>
        </r>
      </text>
    </comment>
    <comment ref="F110" authorId="0" shapeId="0" xr:uid="{00000000-0006-0000-0200-000033000000}">
      <text>
        <r>
          <rPr>
            <sz val="8"/>
            <color rgb="FF000000"/>
            <rFont val="Tahoma"/>
            <family val="2"/>
          </rPr>
          <t>Recursos que recibe el Fondo Especial por liquidaciones de seguros no de vida, excepcionalmente cuantiosas, que se reciben luego de un desastre o una catástrofe natural.</t>
        </r>
      </text>
    </comment>
    <comment ref="F111" authorId="0" shapeId="0" xr:uid="{00000000-0006-0000-0200-000034000000}">
      <text>
        <r>
          <rPr>
            <sz val="8"/>
            <color rgb="FF000000"/>
            <rFont val="Tahoma"/>
            <family val="2"/>
          </rPr>
          <t xml:space="preserve">Corresponde a la amortización de los préstamos que hace el Fondo Especial a otras unidades del gobierno o a personas naturales. </t>
        </r>
      </text>
    </comment>
    <comment ref="F112" authorId="4" shapeId="0" xr:uid="{00000000-0006-0000-0200-000035000000}">
      <text>
        <r>
          <rPr>
            <sz val="9"/>
            <color rgb="FF000000"/>
            <rFont val="Tahoma"/>
            <family val="2"/>
          </rPr>
          <t xml:space="preserve">Es un concepto de Tesorería (art. 21, Ley 38 de 1989) que resulta en un ingreso para los Fondos Especiales, contribuciones parafiscales y el Tesoro Nacional, por la diferencia en la estimación de la ejecución anual entre los recaudos y los egresos, (y la anulación /cancelación de reservas cuando se han provisionado, caso entidades territoriales), 
</t>
        </r>
      </text>
    </comment>
    <comment ref="F113" authorId="1" shapeId="0" xr:uid="{00000000-0006-0000-0200-000036000000}">
      <text>
        <r>
          <rPr>
            <sz val="8"/>
            <color rgb="FF000000"/>
            <rFont val="Tahoma"/>
            <family val="2"/>
          </rPr>
          <t>Son los recursos que se consignan transitoriamente en un Fondo Especial porque la norma centraliza su recaudo en esa unidad, mientras se entregan a su beneficiario legal.</t>
        </r>
      </text>
    </comment>
    <comment ref="F114" authorId="0" shapeId="0" xr:uid="{00000000-0006-0000-0200-000037000000}">
      <text>
        <r>
          <rPr>
            <sz val="8"/>
            <color rgb="FF000000"/>
            <rFont val="Tahoma"/>
            <family val="2"/>
          </rPr>
          <t>Son los ingresos que reciben algunos órganos del PGN por concepto de los ahorros que voluntariamente hacen sus trabajadores a un Fondo Especial.</t>
        </r>
      </text>
    </comment>
    <comment ref="F116" authorId="0" shapeId="0" xr:uid="{00000000-0006-0000-0200-000038000000}">
      <text>
        <r>
          <rPr>
            <sz val="8"/>
            <color rgb="FF000000"/>
            <rFont val="Tahoma"/>
            <family val="2"/>
          </rPr>
          <t>Son los montos que las entidades financiadas con aportes del presupuesto nacional reintegran a la DGCPTN, como saldos de recursos no ejecutados o valores superiores no previstos correspondientes a un Fondo Especial.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s>
  <commentList>
    <comment ref="A5" authorId="0" shapeId="0" xr:uid="{00000000-0006-0000-03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300-000002000000}">
      <text>
        <r>
          <rPr>
            <sz val="9"/>
            <color indexed="81"/>
            <rFont val="Tahoma"/>
            <family val="2"/>
          </rPr>
          <t>El nombre de la unidad ejecutora se desplegará automáticamente después de seleccionar la sección.</t>
        </r>
      </text>
    </comment>
    <comment ref="A7" authorId="0" shapeId="0" xr:uid="{00000000-0006-0000-0300-000003000000}">
      <text>
        <r>
          <rPr>
            <sz val="9"/>
            <color indexed="81"/>
            <rFont val="Tahoma"/>
            <family val="2"/>
          </rPr>
          <t>Haga uso de la lista desplegable para seleccionar el nombre del Fondo Especial  o de la Contribución Parafiscal Nación de la cuál se calculan los ingresos corrientes. Recuerde que este formulario aplica para Fondos Especiales Nación, Fondos Especiales de los Establecimientos Públicos y Contribuciones Parafiscales Nación (Contribución Espectáculos Públicos y FOMAG).
En caso de programar ingresos para más de un fondo especial, por favor cree una copia de este formulario en otra hoja excel y diligénciela.</t>
        </r>
      </text>
    </comment>
    <comment ref="A12" authorId="0" shapeId="0" xr:uid="{00000000-0006-0000-0300-000004000000}">
      <text>
        <r>
          <rPr>
            <sz val="9"/>
            <color indexed="81"/>
            <rFont val="Tahoma"/>
            <family val="2"/>
          </rPr>
          <t>Haga uso de las listas desplegables para escoger el producto respectivo cuando sea el caso.</t>
        </r>
      </text>
    </comment>
    <comment ref="B12" authorId="0" shapeId="0" xr:uid="{00000000-0006-0000-0300-000005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Haga uso de la lista desplegable generada para tal fin.</t>
        </r>
        <r>
          <rPr>
            <sz val="9"/>
            <color indexed="81"/>
            <rFont val="Tahoma"/>
            <family val="2"/>
          </rPr>
          <t xml:space="preserve">
</t>
        </r>
      </text>
    </comment>
    <comment ref="J14" authorId="0" shapeId="0" xr:uid="{00000000-0006-0000-0300-000006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43" authorId="2" shapeId="0" xr:uid="{00000000-0006-0000-0300-000007000000}">
      <text>
        <r>
          <rPr>
            <sz val="9"/>
            <color indexed="81"/>
            <rFont val="Tahoma"/>
            <family val="2"/>
          </rPr>
          <t>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EXPRESAMENTE DEFINIDOS COMO TASAS O DERECHOS ADMINISTRATIVOS EN UNA LEY.</t>
        </r>
      </text>
    </comment>
    <comment ref="A48" authorId="0" shapeId="0" xr:uid="{00000000-0006-0000-0300-000008000000}">
      <text>
        <r>
          <rPr>
            <sz val="9"/>
            <color indexed="81"/>
            <rFont val="Tahoma"/>
            <family val="2"/>
          </rPr>
          <t xml:space="preserve">En caso de percibir ingresos por una tasa o derecho administrativo distinto a los señalados en la lista desplegable por favor haga uso de esta casilla para su registro. </t>
        </r>
        <r>
          <rPr>
            <b/>
            <sz val="9"/>
            <color indexed="81"/>
            <rFont val="Tahoma"/>
            <family val="2"/>
          </rPr>
          <t xml:space="preserve">
ES OBLIGATORIO SEÑALAR LA BASE LEGAL DE LOS MISMOS PARA SU ANÁLISIS POSTERIOR.
RECUERDE QUE ESTA CUENTA SOLO INCLUYE LOS CONCEPTOS QUE ESTÁN EXPRESAMENTE DEFINIDOS COMO TASAS O DERECHOS ADMINISTRATIVOS EN UNA </t>
        </r>
        <r>
          <rPr>
            <b/>
            <u/>
            <sz val="8"/>
            <color indexed="81"/>
            <rFont val="Tahoma"/>
            <family val="2"/>
          </rPr>
          <t>LEY</t>
        </r>
        <r>
          <rPr>
            <b/>
            <sz val="9"/>
            <color indexed="81"/>
            <rFont val="Tahoma"/>
            <family val="2"/>
          </rPr>
          <t>.</t>
        </r>
      </text>
    </comment>
    <comment ref="A205" authorId="0" shapeId="0" xr:uid="{00000000-0006-0000-0300-000009000000}">
      <text>
        <r>
          <rPr>
            <sz val="9"/>
            <color indexed="81"/>
            <rFont val="Tahoma"/>
            <family val="2"/>
          </rPr>
          <t>En caso de percibir ingresos por una transferencia corriente distinta a las señaladas en la lista desplegable por favor haga uso de esta casilla para su registro</t>
        </r>
        <r>
          <rPr>
            <b/>
            <sz val="9"/>
            <color indexed="81"/>
            <rFont val="Tahoma"/>
            <family val="2"/>
          </rPr>
          <t>. 
ES OBLIGATORIO SEÑALAR LA BASE LEGAL DE LA MISMA PARA SU ANÁLISIS POSTERIOR.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A5" authorId="0" shapeId="0" xr:uid="{00000000-0006-0000-05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500-000002000000}">
      <text>
        <r>
          <rPr>
            <sz val="9"/>
            <color indexed="81"/>
            <rFont val="Tahoma"/>
            <family val="2"/>
          </rPr>
          <t>El nombre de la unidad ejecutora se desplegará automáticamente después de seleccionar la sección.</t>
        </r>
      </text>
    </comment>
    <comment ref="O13" authorId="2" shapeId="0" xr:uid="{00000000-0006-0000-0500-000003000000}">
      <text>
        <r>
          <rPr>
            <sz val="9"/>
            <color indexed="81"/>
            <rFont val="Tahoma"/>
            <family val="2"/>
          </rPr>
          <t xml:space="preserve">Utilice esta columna para registrar el fundamento legal / justificación que sustenta el gasto respectivo, que constituye el soporte para el análisis de programación por parte de la DGPPN. </t>
        </r>
      </text>
    </comment>
    <comment ref="E16" authorId="0" shapeId="0" xr:uid="{00000000-0006-0000-0500-000004000000}">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7" authorId="0" shapeId="0" xr:uid="{00000000-0006-0000-0500-000005000000}">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8" authorId="0" shapeId="0" xr:uid="{00000000-0006-0000-0500-000006000000}">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9" authorId="0" shapeId="0" xr:uid="{00000000-0006-0000-0500-000007000000}">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0" authorId="0" shapeId="0" xr:uid="{00000000-0006-0000-0500-000008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1" authorId="0" shapeId="0" xr:uid="{00000000-0006-0000-0500-000009000000}">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3" authorId="0" shapeId="0" xr:uid="{00000000-0006-0000-0500-00000A000000}">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4" authorId="0" shapeId="0" xr:uid="{00000000-0006-0000-0500-00000B000000}">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5" authorId="0" shapeId="0" xr:uid="{00000000-0006-0000-0500-00000C000000}">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6" authorId="0" shapeId="0" xr:uid="{00000000-0006-0000-0500-00000D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7" authorId="0" shapeId="0" xr:uid="{00000000-0006-0000-0500-00000E000000}">
      <text>
        <r>
          <rPr>
            <sz val="8"/>
            <color indexed="81"/>
            <rFont val="Tahoma"/>
            <family val="2"/>
          </rPr>
          <t>Se consideran aquí los otros gastos de personal previo concepto DGPPN para la programación de incremento salarial.</t>
        </r>
      </text>
    </comment>
    <comment ref="E28" authorId="0" shapeId="0" xr:uid="{00000000-0006-0000-0500-00000F000000}">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29" authorId="0" shapeId="0" xr:uid="{00000000-0006-0000-0500-000010000000}">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30" authorId="0" shapeId="0" xr:uid="{00000000-0006-0000-0500-000011000000}">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1" authorId="0" shapeId="0" xr:uid="{00000000-0006-0000-0500-000012000000}">
      <text>
        <r>
          <rPr>
            <sz val="8"/>
            <color indexed="81"/>
            <rFont val="Tahoma"/>
            <family val="2"/>
          </rPr>
          <t>Son empresas públicas financieras, aquellas residentes en Colombia que están controladas directa o indirectamente por el gobierno y prestan servicios financieros.</t>
        </r>
      </text>
    </comment>
    <comment ref="E34" authorId="0" shapeId="0" xr:uid="{00000000-0006-0000-0500-000013000000}">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6" authorId="0" shapeId="0" xr:uid="{00000000-0006-0000-0500-000014000000}">
      <text>
        <r>
          <rPr>
            <sz val="8"/>
            <color rgb="FF000000"/>
            <rFont val="Tahoma"/>
            <family val="2"/>
          </rPr>
          <t>Son empresas privadas financieras, aquellas residentes en Colombia que no están controladas por el gobierno y prestan servicios financieros.</t>
        </r>
      </text>
    </comment>
    <comment ref="E37" authorId="0" shapeId="0" xr:uid="{00000000-0006-0000-0500-000015000000}">
      <text>
        <r>
          <rPr>
            <sz val="8"/>
            <color rgb="FF000000"/>
            <rFont val="Tahoma"/>
            <family val="2"/>
          </rPr>
          <t>Son empresas privadas no financieras, aquellas residentes en Colombia que no están controladas por el gobierno, no prestan servicios financieros y son productores de mercado.</t>
        </r>
      </text>
    </comment>
    <comment ref="E41" authorId="0" shapeId="0" xr:uid="{00000000-0006-0000-0500-000016000000}">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2" authorId="0" shapeId="0" xr:uid="{00000000-0006-0000-0500-000017000000}">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3" authorId="0" shapeId="0" xr:uid="{00000000-0006-0000-0500-000018000000}">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4" authorId="0" shapeId="0" xr:uid="{00000000-0006-0000-0500-000019000000}">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5" authorId="0" shapeId="0" xr:uid="{00000000-0006-0000-0500-00001A000000}">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6" authorId="0" shapeId="0" xr:uid="{00000000-0006-0000-0500-00001B000000}">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2" authorId="0" shapeId="0" xr:uid="{00000000-0006-0000-0500-00001C000000}">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47" authorId="0" shapeId="0" xr:uid="{00000000-0006-0000-0500-00001D000000}">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48" authorId="0" shapeId="0" xr:uid="{00000000-0006-0000-0500-00001E000000}">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49" authorId="0" shapeId="0" xr:uid="{00000000-0006-0000-0500-00001F000000}">
      <text>
        <r>
          <rPr>
            <sz val="8"/>
            <color indexed="81"/>
            <rFont val="Tahoma"/>
            <family val="2"/>
          </rPr>
          <t>Comprende las transferencias a entidades del gobierno distintas a establecimientos públicos, entidades territoriales y esquemas asociativos.</t>
        </r>
      </text>
    </comment>
    <comment ref="E211" authorId="0" shapeId="0" xr:uid="{00000000-0006-0000-0500-000020000000}">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21" authorId="0" shapeId="0" xr:uid="{00000000-0006-0000-0500-000021000000}">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22" authorId="0" shapeId="0" xr:uid="{00000000-0006-0000-0500-000022000000}">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39" authorId="0" shapeId="0" xr:uid="{00000000-0006-0000-0500-000023000000}">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30" authorId="0" shapeId="0" xr:uid="{00000000-0006-0000-0500-000024000000}">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43" authorId="0" shapeId="0" xr:uid="{00000000-0006-0000-0500-000025000000}">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60" authorId="0" shapeId="0" xr:uid="{00000000-0006-0000-0500-000026000000}">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61" authorId="0" shapeId="0" xr:uid="{00000000-0006-0000-0500-000027000000}">
      <text>
        <r>
          <rPr>
            <sz val="8"/>
            <color indexed="81"/>
            <rFont val="Tahoma"/>
            <family val="2"/>
          </rPr>
          <t>Consiste en los pagos directamente a los hogares por concepto de becas y otros beneficios de educación que no están relacionados con riesgos sociales.</t>
        </r>
      </text>
    </comment>
    <comment ref="E365" authorId="0" shapeId="0" xr:uid="{00000000-0006-0000-0500-000028000000}">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68" authorId="0" shapeId="0" xr:uid="{00000000-0006-0000-0500-000029000000}">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69" authorId="0" shapeId="0" xr:uid="{00000000-0006-0000-0500-00002A000000}">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70" authorId="0" shapeId="0" xr:uid="{00000000-0006-0000-0500-00002B000000}">
      <text>
        <r>
          <rPr>
            <sz val="8"/>
            <color rgb="FF000000"/>
            <rFont val="Tahoma"/>
            <family val="2"/>
          </rPr>
          <t>Comprende las transferencias  a empresas que prestan servicios de atención de la salud humana y de asistencia social</t>
        </r>
      </text>
    </comment>
    <comment ref="E380" authorId="0" shapeId="0" xr:uid="{00000000-0006-0000-0500-00002C000000}">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82" authorId="0" shapeId="0" xr:uid="{00000000-0006-0000-0500-00002D000000}">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386" authorId="0" shapeId="0" xr:uid="{00000000-0006-0000-0500-00002E000000}">
      <text>
        <r>
          <rPr>
            <sz val="8"/>
            <color indexed="81"/>
            <rFont val="Tahoma"/>
            <family val="2"/>
          </rPr>
          <t>Comprende las transferencias a empresas que prestan servicios relacionados con la educación pública o privada en todos sus niveles.</t>
        </r>
      </text>
    </comment>
    <comment ref="E388" authorId="0" shapeId="0" xr:uid="{00000000-0006-0000-0500-00002F000000}">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394" authorId="0" shapeId="0" xr:uid="{00000000-0006-0000-0500-000030000000}">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08" authorId="0" shapeId="0" xr:uid="{00000000-0006-0000-0500-000031000000}">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12" authorId="0" shapeId="0" xr:uid="{00000000-0006-0000-0500-000032000000}">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13" authorId="0" shapeId="0" xr:uid="{00000000-0006-0000-0500-000033000000}">
      <text>
        <r>
          <rPr>
            <sz val="8"/>
            <color indexed="81"/>
            <rFont val="Tahoma"/>
            <family val="2"/>
          </rPr>
          <t>Incluye los gastos que estén relacionados con la capitalización de organismos o asociaciones internacionales.</t>
        </r>
      </text>
    </comment>
    <comment ref="E414" authorId="0" shapeId="0" xr:uid="{00000000-0006-0000-0500-000034000000}">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15" authorId="0" shapeId="0" xr:uid="{00000000-0006-0000-0500-000035000000}">
      <text>
        <r>
          <rPr>
            <sz val="8"/>
            <color indexed="81"/>
            <rFont val="Tahoma"/>
            <family val="2"/>
          </rPr>
          <t>Son las transferencias condicionadas que se entregan a las  organizaciones internacionales.</t>
        </r>
        <r>
          <rPr>
            <sz val="9"/>
            <color indexed="81"/>
            <rFont val="Tahoma"/>
            <family val="2"/>
          </rPr>
          <t xml:space="preserve">
</t>
        </r>
      </text>
    </comment>
    <comment ref="E416" authorId="0" shapeId="0" xr:uid="{00000000-0006-0000-0500-000036000000}">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17" authorId="0" shapeId="0" xr:uid="{00000000-0006-0000-0500-000037000000}">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18" authorId="0" shapeId="0" xr:uid="{00000000-0006-0000-0500-000038000000}">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20" authorId="0" shapeId="0" xr:uid="{00000000-0006-0000-0500-000039000000}">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21" authorId="0" shapeId="0" xr:uid="{00000000-0006-0000-0500-00003A000000}">
      <text>
        <r>
          <rPr>
            <sz val="8"/>
            <color indexed="81"/>
            <rFont val="Tahoma"/>
            <family val="2"/>
          </rPr>
          <t>Comprende las transferencias de capital que un órgano del PGN realiza a una entidad del gobierno general.</t>
        </r>
      </text>
    </comment>
    <comment ref="E422" authorId="0" shapeId="0" xr:uid="{00000000-0006-0000-0500-00003B000000}">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26" authorId="0" shapeId="0" xr:uid="{00000000-0006-0000-0500-00003C000000}">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27" authorId="0" shapeId="0" xr:uid="{00000000-0006-0000-0500-00003D000000}">
      <text>
        <r>
          <rPr>
            <sz val="8"/>
            <color indexed="81"/>
            <rFont val="Tahoma"/>
            <family val="2"/>
          </rPr>
          <t>Comprende las transferencias de capital que los órganos del PGN hacen a los hogares para financiar la adquisición de activos no financieros.</t>
        </r>
      </text>
    </comment>
    <comment ref="E429" authorId="0" shapeId="0" xr:uid="{00000000-0006-0000-0500-00003E000000}">
      <text>
        <r>
          <rPr>
            <sz val="8"/>
            <color indexed="81"/>
            <rFont val="Tahoma"/>
            <family val="2"/>
          </rPr>
          <t>Son los recursos que los órganos del PGN hacen a una unidad para cubrir su déficit de los últimos dos años o más. .</t>
        </r>
      </text>
    </comment>
    <comment ref="E430" authorId="0" shapeId="0" xr:uid="{00000000-0006-0000-0500-00003F000000}">
      <text>
        <r>
          <rPr>
            <sz val="8"/>
            <color rgb="FF000000"/>
            <rFont val="Tahoma"/>
            <family val="2"/>
          </rPr>
          <t>Son los recursos que una entidad ejecutora del PGN gira a una entidad para que esta pague el monto que adeuda o los intereses de la misma.</t>
        </r>
      </text>
    </comment>
    <comment ref="E434" authorId="0" shapeId="0" xr:uid="{00000000-0006-0000-0500-000040000000}">
      <text>
        <r>
          <rPr>
            <sz val="8"/>
            <color indexed="81"/>
            <rFont val="Tahoma"/>
            <family val="2"/>
          </rPr>
          <t xml:space="preserve">Montos pagaderos en exceso del valor de las obligaciones para provisiones de derechos de pensiones asumidos por otras entidades. </t>
        </r>
      </text>
    </comment>
    <comment ref="E435" authorId="0" shapeId="0" xr:uid="{00000000-0006-0000-0500-000041000000}">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36" authorId="0" shapeId="0" xr:uid="{00000000-0006-0000-0500-000042000000}">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37" authorId="0" shapeId="0" xr:uid="{00000000-0006-0000-0500-000043000000}">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54" authorId="0" shapeId="0" xr:uid="{00000000-0006-0000-0500-000044000000}">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55" authorId="0" shapeId="0" xr:uid="{00000000-0006-0000-0500-000045000000}">
      <text>
        <r>
          <rPr>
            <sz val="8"/>
            <color indexed="81"/>
            <rFont val="Tahoma"/>
            <family val="2"/>
          </rPr>
          <t xml:space="preserve"> Aportes realizados a organismos internacionales para la adquisición de acciones u otros valores representativos de capital.</t>
        </r>
      </text>
    </comment>
    <comment ref="E456" authorId="0" shapeId="0" xr:uid="{00000000-0006-0000-0500-000046000000}">
      <text>
        <r>
          <rPr>
            <sz val="8"/>
            <color indexed="81"/>
            <rFont val="Tahoma"/>
            <family val="2"/>
          </rPr>
          <t>Comprende la adquisición de acciones de empresas públicas financieras.</t>
        </r>
      </text>
    </comment>
    <comment ref="E457" authorId="0" shapeId="0" xr:uid="{00000000-0006-0000-0500-000047000000}">
      <text>
        <r>
          <rPr>
            <sz val="8"/>
            <color indexed="81"/>
            <rFont val="Tahoma"/>
            <family val="2"/>
          </rPr>
          <t xml:space="preserve">Comprende la adquisición de acciones de empresas públicas no financieras. </t>
        </r>
      </text>
    </comment>
    <comment ref="E459" authorId="0" shapeId="0" xr:uid="{00000000-0006-0000-0500-000048000000}">
      <text>
        <r>
          <rPr>
            <sz val="8"/>
            <color rgb="FF000000"/>
            <rFont val="Tahoma"/>
            <family val="2"/>
          </rPr>
          <t>Comprende la adquisición de acciones de empresas privadas financiera</t>
        </r>
      </text>
    </comment>
    <comment ref="E460" authorId="0" shapeId="0" xr:uid="{00000000-0006-0000-0500-000049000000}">
      <text>
        <r>
          <rPr>
            <sz val="8"/>
            <color indexed="81"/>
            <rFont val="Tahoma"/>
            <family val="2"/>
          </rPr>
          <t>Comprende la adquisición de acciones de empresas privadas no financieras.</t>
        </r>
      </text>
    </comment>
    <comment ref="E461" authorId="0" shapeId="0" xr:uid="{00000000-0006-0000-0500-00004A000000}">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70" authorId="0" shapeId="0" xr:uid="{00000000-0006-0000-0500-00004B000000}">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71" authorId="0" shapeId="0" xr:uid="{00000000-0006-0000-0500-00004C000000}">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72" authorId="0" shapeId="0" xr:uid="{00000000-0006-0000-0500-00004D000000}">
      <text>
        <r>
          <rPr>
            <sz val="8"/>
            <color indexed="81"/>
            <rFont val="Tahoma"/>
            <family val="2"/>
          </rPr>
          <t>Son los gastos asociados a la devolución de los recursos que reciben algunos Establecimientos Públicos por concepto de ahorros hacen sus trabajadores de manera voluntaria.</t>
        </r>
      </text>
    </comment>
    <comment ref="E473" authorId="0" shapeId="0" xr:uid="{00000000-0006-0000-0500-00004E000000}">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74" authorId="0" shapeId="0" xr:uid="{00000000-0006-0000-0500-00004F000000}">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75" authorId="0" shapeId="0" xr:uid="{00000000-0006-0000-0500-000050000000}">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76" authorId="0" shapeId="0" xr:uid="{00000000-0006-0000-0500-000051000000}">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77" authorId="0" shapeId="0" xr:uid="{00000000-0006-0000-0500-000052000000}">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78" authorId="0" shapeId="0" xr:uid="{00000000-0006-0000-0500-000053000000}">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79" authorId="0" shapeId="0" xr:uid="{00000000-0006-0000-0500-000054000000}">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80" authorId="0" shapeId="0" xr:uid="{00000000-0006-0000-0500-000055000000}">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81" authorId="0" shapeId="0" xr:uid="{00000000-0006-0000-0500-000056000000}">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482" authorId="0" shapeId="0" xr:uid="{00000000-0006-0000-0500-000057000000}">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483" authorId="0" shapeId="0" xr:uid="{00000000-0006-0000-0500-000058000000}">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484" authorId="3" shapeId="0" xr:uid="{00000000-0006-0000-0500-000059000000}">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485" authorId="4" shapeId="0" xr:uid="{00000000-0006-0000-0500-00005A000000}">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486" authorId="4" shapeId="0" xr:uid="{00000000-0006-0000-0500-00005B000000}">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488" authorId="0" shapeId="0" xr:uid="{00000000-0006-0000-0500-00005C000000}">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489" authorId="0" shapeId="0" xr:uid="{00000000-0006-0000-0500-00005D000000}">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490" authorId="0" shapeId="0" xr:uid="{00000000-0006-0000-0500-00005E000000}">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491" authorId="0" shapeId="0" xr:uid="{00000000-0006-0000-0500-00005F000000}">
      <text>
        <r>
          <rPr>
            <sz val="8"/>
            <color indexed="81"/>
            <rFont val="Tahoma"/>
            <family val="2"/>
          </rPr>
          <t xml:space="preserve">Incluye el pago de las amortizaciones de la deuda pública externa contraída por medio de un título de deuda. </t>
        </r>
      </text>
    </comment>
    <comment ref="E492" authorId="0" shapeId="0" xr:uid="{00000000-0006-0000-0500-000060000000}">
      <text>
        <r>
          <rPr>
            <sz val="8"/>
            <color rgb="FF000000"/>
            <rFont val="Tahoma"/>
            <family val="2"/>
          </rPr>
          <t>Incluye el pago del principal de la deuda pública externa adquirida por medio de préstamos.</t>
        </r>
      </text>
    </comment>
    <comment ref="E493" authorId="0" shapeId="0" xr:uid="{00000000-0006-0000-0500-000061000000}">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494" authorId="0" shapeId="0" xr:uid="{00000000-0006-0000-0500-000062000000}">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495" authorId="0" shapeId="0" xr:uid="{00000000-0006-0000-0500-000063000000}">
      <text>
        <r>
          <rPr>
            <sz val="8"/>
            <color indexed="81"/>
            <rFont val="Tahoma"/>
            <family val="2"/>
          </rPr>
          <t xml:space="preserve">Incluye el pago de lntereses de la deuda pública externa contraída por medio de un título de deuda. </t>
        </r>
      </text>
    </comment>
    <comment ref="E496" authorId="0" shapeId="0" xr:uid="{00000000-0006-0000-0500-000064000000}">
      <text>
        <r>
          <rPr>
            <sz val="8"/>
            <color indexed="81"/>
            <rFont val="Tahoma"/>
            <family val="2"/>
          </rPr>
          <t>Incluye el pago de intereses de la deuda pública externa adquirida a través de préstamos.</t>
        </r>
      </text>
    </comment>
    <comment ref="E497" authorId="0" shapeId="0" xr:uid="{00000000-0006-0000-0500-000065000000}">
      <text>
        <r>
          <rPr>
            <sz val="8"/>
            <color indexed="81"/>
            <rFont val="Tahoma"/>
            <family val="2"/>
          </rPr>
          <t>Incluye el pago de los intereses correspondientes a otras cuentas por pagar con unidades extranjeras.</t>
        </r>
      </text>
    </comment>
    <comment ref="E498" authorId="0" shapeId="0" xr:uid="{00000000-0006-0000-0500-000066000000}">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499" authorId="0" shapeId="0" xr:uid="{00000000-0006-0000-0500-000067000000}">
      <text>
        <r>
          <rPr>
            <sz val="8"/>
            <color indexed="81"/>
            <rFont val="Tahoma"/>
            <family val="2"/>
          </rPr>
          <t>Corresponde al pago de comisiones y otros cargos de la deuda pública externa adquirida por medio de títulos de deuda.</t>
        </r>
      </text>
    </comment>
    <comment ref="E500" authorId="0" shapeId="0" xr:uid="{00000000-0006-0000-0500-000068000000}">
      <text>
        <r>
          <rPr>
            <sz val="8"/>
            <color indexed="81"/>
            <rFont val="Tahoma"/>
            <family val="2"/>
          </rPr>
          <t>Incluye el pago de comisiones y otros cargos de la deuda pública externa adquirida a través de préstamos.</t>
        </r>
      </text>
    </comment>
    <comment ref="E501" authorId="0" shapeId="0" xr:uid="{00000000-0006-0000-0500-000069000000}">
      <text>
        <r>
          <rPr>
            <sz val="8"/>
            <color indexed="81"/>
            <rFont val="Tahoma"/>
            <family val="2"/>
          </rPr>
          <t xml:space="preserve">Incluye el pago de comisiones y otros cargos de la deuda pública externa correspondiente a otras cuentas por pagar. </t>
        </r>
      </text>
    </comment>
    <comment ref="E502" authorId="0" shapeId="0" xr:uid="{00000000-0006-0000-0500-00006A000000}">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03" authorId="0" shapeId="0" xr:uid="{00000000-0006-0000-0500-00006B000000}">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04" authorId="0" shapeId="0" xr:uid="{00000000-0006-0000-0500-00006C000000}">
      <text>
        <r>
          <rPr>
            <sz val="8"/>
            <color indexed="81"/>
            <rFont val="Tahoma"/>
            <family val="2"/>
          </rPr>
          <t xml:space="preserve">Incluye el pago de las amortizaciones de la deuda pública interna contraída por medio de un título de deuda. </t>
        </r>
      </text>
    </comment>
    <comment ref="E505" authorId="0" shapeId="0" xr:uid="{00000000-0006-0000-0500-00006D000000}">
      <text>
        <r>
          <rPr>
            <sz val="8"/>
            <color indexed="81"/>
            <rFont val="Tahoma"/>
            <family val="2"/>
          </rPr>
          <t>Es el pago del principal de la deuda pública interna adquirida por medio de préstamos.</t>
        </r>
      </text>
    </comment>
    <comment ref="E506" authorId="0" shapeId="0" xr:uid="{00000000-0006-0000-0500-00006E000000}">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07" authorId="0" shapeId="0" xr:uid="{00000000-0006-0000-0500-00006F000000}">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08" authorId="0" shapeId="0" xr:uid="{00000000-0006-0000-0500-000070000000}">
      <text>
        <r>
          <rPr>
            <sz val="8"/>
            <color indexed="81"/>
            <rFont val="Tahoma"/>
            <family val="2"/>
          </rPr>
          <t>Incluye el pago de lntereses de la deuda pública interna contraída por medio de un título de deuda.</t>
        </r>
      </text>
    </comment>
    <comment ref="E509" authorId="0" shapeId="0" xr:uid="{00000000-0006-0000-0500-000071000000}">
      <text>
        <r>
          <rPr>
            <sz val="8"/>
            <color indexed="81"/>
            <rFont val="Tahoma"/>
            <family val="2"/>
          </rPr>
          <t>Es el pago de los intereses de la deuda pública interna adquirida por medio de préstamos.</t>
        </r>
      </text>
    </comment>
    <comment ref="E510" authorId="0" shapeId="0" xr:uid="{00000000-0006-0000-0500-000072000000}">
      <text>
        <r>
          <rPr>
            <sz val="8"/>
            <color indexed="81"/>
            <rFont val="Tahoma"/>
            <family val="2"/>
          </rPr>
          <t>Incluye el pago de los intereses correspondientes a otras cuentas por pagar con unidades connacionales.</t>
        </r>
      </text>
    </comment>
    <comment ref="E511" authorId="0" shapeId="0" xr:uid="{00000000-0006-0000-0500-000073000000}">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12" authorId="0" shapeId="0" xr:uid="{00000000-0006-0000-0500-000074000000}">
      <text>
        <r>
          <rPr>
            <sz val="8"/>
            <color indexed="81"/>
            <rFont val="Tahoma"/>
            <family val="2"/>
          </rPr>
          <t>Corresponde al pago de comisiones y otros cargos de la deuda pública interna adquirida por medio de títulos de deuda.</t>
        </r>
      </text>
    </comment>
    <comment ref="E513" authorId="0" shapeId="0" xr:uid="{00000000-0006-0000-0500-000075000000}">
      <text>
        <r>
          <rPr>
            <sz val="8"/>
            <color indexed="81"/>
            <rFont val="Tahoma"/>
            <family val="2"/>
          </rPr>
          <t>Incluye el pago de comisiones y otros cargos de la deuda pública interna adquirida a través de préstamos.</t>
        </r>
      </text>
    </comment>
    <comment ref="E514" authorId="0" shapeId="0" xr:uid="{00000000-0006-0000-0500-000076000000}">
      <text>
        <r>
          <rPr>
            <sz val="8"/>
            <color indexed="81"/>
            <rFont val="Tahoma"/>
            <family val="2"/>
          </rPr>
          <t>Incluye el pago de las comisiones y otros gastos correspondientes a otras cuentas por pagar con unidades connacionales.</t>
        </r>
      </text>
    </comment>
    <comment ref="E515" authorId="0" shapeId="0" xr:uid="{00000000-0006-0000-0500-000077000000}">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16" authorId="0" shapeId="0" xr:uid="{00000000-0006-0000-0500-000078000000}">
      <text>
        <r>
          <rPr>
            <sz val="8"/>
            <color indexed="81"/>
            <rFont val="Tahoma"/>
            <family val="2"/>
          </rPr>
          <t>Incluye el pago de las comisiones y otros gastos correspondientes a otras cuentas por pagar con unidades connacionales.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Lelio Rodriguez Pabon</author>
  </authors>
  <commentList>
    <comment ref="B5" authorId="0" shapeId="0" xr:uid="{00000000-0006-0000-06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600-000002000000}">
      <text>
        <r>
          <rPr>
            <sz val="9"/>
            <color indexed="81"/>
            <rFont val="Tahoma"/>
            <family val="2"/>
          </rPr>
          <t>El nombre de la unidad ejecutora se desplegará automáticamente después de seleccionar la sección.</t>
        </r>
      </text>
    </comment>
    <comment ref="L13" authorId="0" shapeId="0" xr:uid="{00000000-0006-0000-0600-000003000000}">
      <text>
        <r>
          <rPr>
            <sz val="10"/>
            <color rgb="FF000000"/>
            <rFont val="Tahoma"/>
            <family val="2"/>
          </rPr>
          <t>Las celdas habilitadas en este concepto (y en otros específicos) contienen comentarios para guiar la clasificación.</t>
        </r>
      </text>
    </comment>
    <comment ref="L15" authorId="2" shapeId="0" xr:uid="{00000000-0006-0000-0600-000004000000}">
      <text>
        <r>
          <rPr>
            <sz val="9"/>
            <color indexed="81"/>
            <rFont val="Tahoma"/>
            <family val="2"/>
          </rPr>
          <t>Aportes al SENA, ICBF, ESAP</t>
        </r>
      </text>
    </comment>
    <comment ref="K19" authorId="2" shapeId="0" xr:uid="{00000000-0006-0000-0600-000005000000}">
      <text>
        <r>
          <rPr>
            <sz val="9"/>
            <color indexed="81"/>
            <rFont val="Tahoma"/>
            <family val="2"/>
          </rPr>
          <t>Pensiones y programas de asistencia social.</t>
        </r>
      </text>
    </comment>
    <comment ref="L19" authorId="2" shapeId="0" xr:uid="{00000000-0006-0000-0600-000006000000}">
      <text>
        <r>
          <rPr>
            <sz val="9"/>
            <color indexed="81"/>
            <rFont val="Tahoma"/>
            <family val="2"/>
          </rPr>
          <t>A instituciones sin ánimo de lucro, becas, sentencias, entre otros.</t>
        </r>
      </text>
    </comment>
    <comment ref="N19" authorId="2" shapeId="0" xr:uid="{00000000-0006-0000-0600-000007000000}">
      <text>
        <r>
          <rPr>
            <sz val="9"/>
            <color indexed="81"/>
            <rFont val="Tahoma"/>
            <family val="2"/>
          </rPr>
          <t>A productores de mercado que se distribuyen directamente a los hogares</t>
        </r>
      </text>
    </comment>
    <comment ref="L21" authorId="2" shapeId="0" xr:uid="{00000000-0006-0000-0600-000008000000}">
      <text>
        <r>
          <rPr>
            <sz val="9"/>
            <color indexed="81"/>
            <rFont val="Tahoma"/>
            <family val="2"/>
          </rPr>
          <t>Para pago de deuda o intereses.</t>
        </r>
      </text>
    </comment>
    <comment ref="L29" authorId="0" shapeId="0" xr:uid="{00000000-0006-0000-0600-000009000000}">
      <text>
        <r>
          <rPr>
            <sz val="9"/>
            <color indexed="81"/>
            <rFont val="Tahoma"/>
            <family val="2"/>
          </rPr>
          <t>Impuestos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B5" authorId="0" shapeId="0" xr:uid="{00000000-0006-0000-07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700-000002000000}">
      <text>
        <r>
          <rPr>
            <sz val="9"/>
            <color indexed="81"/>
            <rFont val="Tahoma"/>
            <family val="2"/>
          </rPr>
          <t>El nombre de la unidad ejecutora se desplegará automáticamente después de seleccionar la sección.</t>
        </r>
      </text>
    </comment>
  </commentList>
</comments>
</file>

<file path=xl/sharedStrings.xml><?xml version="1.0" encoding="utf-8"?>
<sst xmlns="http://schemas.openxmlformats.org/spreadsheetml/2006/main" count="4206" uniqueCount="1880">
  <si>
    <t xml:space="preserve">MINISTERIO DE HACIENDA Y CRÉDITO PÚBLICO </t>
  </si>
  <si>
    <t xml:space="preserve">Ingresos corrientes </t>
  </si>
  <si>
    <t>Ingresos no tributarios</t>
  </si>
  <si>
    <t>Contribuciones</t>
  </si>
  <si>
    <t>Venta de bienes y servicios</t>
  </si>
  <si>
    <t>Ventas incidentales de establecimiento no de mercado</t>
  </si>
  <si>
    <t>Transferencias corrientes</t>
  </si>
  <si>
    <t xml:space="preserve">Recursos de capital </t>
  </si>
  <si>
    <t xml:space="preserve">Disposición de activos financieros </t>
  </si>
  <si>
    <t>Excedentes financieros</t>
  </si>
  <si>
    <t>Rendimientos financieros</t>
  </si>
  <si>
    <t>Recursos de crédito externo</t>
  </si>
  <si>
    <t>Bancos comerciales</t>
  </si>
  <si>
    <t>Inversionistas</t>
  </si>
  <si>
    <t>Entidades de fomento</t>
  </si>
  <si>
    <t>Gobiernos</t>
  </si>
  <si>
    <t>Organismos multilaterales</t>
  </si>
  <si>
    <t>Proveedores</t>
  </si>
  <si>
    <t>Otras instituciones financieras</t>
  </si>
  <si>
    <t>Recursos de crédito interno</t>
  </si>
  <si>
    <t xml:space="preserve">Operaciones  financieras ordinarias </t>
  </si>
  <si>
    <t>Transferencias de capital</t>
  </si>
  <si>
    <t>Donaciones</t>
  </si>
  <si>
    <t>Indemnizaciones relacionadas con seguros no de vida</t>
  </si>
  <si>
    <t>Reembolso fondo de contingencias</t>
  </si>
  <si>
    <t>Dividendos y utilidades por otras inversiones de capital</t>
  </si>
  <si>
    <t>Recursos del balance</t>
  </si>
  <si>
    <t>Ahorro voluntario de los trabajadores</t>
  </si>
  <si>
    <t>Reintegros y otros recursos no apropiados</t>
  </si>
  <si>
    <t>2</t>
  </si>
  <si>
    <t>Nivel</t>
  </si>
  <si>
    <t>Concepto</t>
  </si>
  <si>
    <t>Ingresos estimados (t)
1</t>
  </si>
  <si>
    <t>Ingresos estimados (t+1)
2</t>
  </si>
  <si>
    <t>SECCIÓN</t>
  </si>
  <si>
    <t>ANTEPROYECTO DE PRESUPUESTO DE INGRESOS  - VIGENCIA</t>
  </si>
  <si>
    <t>TIPO DE INGRESO REGISTRADO</t>
  </si>
  <si>
    <t>Aportes de la Nación</t>
  </si>
  <si>
    <t>Inversión</t>
  </si>
  <si>
    <t>RESUMEN PRESUPUESTO DE INGRESOS</t>
  </si>
  <si>
    <t>Ingresos Corrientes</t>
  </si>
  <si>
    <t>Recursos de Capital</t>
  </si>
  <si>
    <t>MINISTERIO DE HACIENDA Y CRÉDITO PÚBLICO</t>
  </si>
  <si>
    <t xml:space="preserve">CÁLCULO DE LOS INGRESOS CORRIENTES POR PRODUCTO - VIGENCIA </t>
  </si>
  <si>
    <t>Producto</t>
  </si>
  <si>
    <t>Vigencia anterior (t-1)</t>
  </si>
  <si>
    <t>Vigencia en curso (t)</t>
  </si>
  <si>
    <t>Próxima Vigencia (t+1)</t>
  </si>
  <si>
    <t>Unidad de</t>
  </si>
  <si>
    <t>Cantidades</t>
  </si>
  <si>
    <t>Precio</t>
  </si>
  <si>
    <t>Ingreso Año</t>
  </si>
  <si>
    <t>Precio Promedio Unidad</t>
  </si>
  <si>
    <t>Ingreso</t>
  </si>
  <si>
    <t>medida</t>
  </si>
  <si>
    <t>Año</t>
  </si>
  <si>
    <t>Promedio</t>
  </si>
  <si>
    <t>Factor de</t>
  </si>
  <si>
    <t>Cantidad</t>
  </si>
  <si>
    <t>(t+1)</t>
  </si>
  <si>
    <t>Unidad</t>
  </si>
  <si>
    <t>Incremento</t>
  </si>
  <si>
    <t>Base Cero</t>
  </si>
  <si>
    <t>Subtotal producto 1</t>
  </si>
  <si>
    <t>Subtotal producto 2</t>
  </si>
  <si>
    <t>Subtotal producto 3</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</si>
  <si>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</si>
  <si>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</si>
  <si>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</si>
  <si>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</si>
  <si>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</si>
  <si>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</si>
  <si>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Servicios de venta y de distribución; alojamiento; servicios de suministro de comidas y bebidas; servicios de transporte; y servicios de distribución de electricidad, gas y agua</t>
  </si>
  <si>
    <t>Servicios financieros y servicios conexos, servicios inmobiliarios y servicios de leasing</t>
  </si>
  <si>
    <t>Servicios prestados a las empresas y servicios de producción</t>
  </si>
  <si>
    <t>Servicios para la comunidad, sociales y personales</t>
  </si>
  <si>
    <t>Subtotal producto 4</t>
  </si>
  <si>
    <t>Dirección General del Presupuesto Público Nacional</t>
  </si>
  <si>
    <t>Proyectado vigencia en curso (t)</t>
  </si>
  <si>
    <t>Gastos programados (t+1)</t>
  </si>
  <si>
    <t>Vigencias Futuras aprobadas</t>
  </si>
  <si>
    <t>Total</t>
  </si>
  <si>
    <t>3= 1+2</t>
  </si>
  <si>
    <t>6= 4+5</t>
  </si>
  <si>
    <t>9= 7+8</t>
  </si>
  <si>
    <t>Recursos Propios</t>
  </si>
  <si>
    <t>Aportes de la nación</t>
  </si>
  <si>
    <t>Sentencias y conciliaciones</t>
  </si>
  <si>
    <t>Cuota de fiscalización y auditaje</t>
  </si>
  <si>
    <t xml:space="preserve">Entidades financieras </t>
  </si>
  <si>
    <t>Total Presupuesto de Gastos</t>
  </si>
  <si>
    <t>Recursos Disponibles Para Inversión</t>
  </si>
  <si>
    <t>Resumen Presupuesto de Gastos</t>
  </si>
  <si>
    <t>Gastos de Funcionamiento</t>
  </si>
  <si>
    <t>servicio a la Deuda</t>
  </si>
  <si>
    <t>ANTEPROYECTO DE PRESUPUESTO DE GASTOS  - VIGENCIA</t>
  </si>
  <si>
    <t>6=5X4</t>
  </si>
  <si>
    <t>9=7X8</t>
  </si>
  <si>
    <t>11=7X10</t>
  </si>
  <si>
    <t>13=8X12</t>
  </si>
  <si>
    <t>14=11X13</t>
  </si>
  <si>
    <t>15=8X11</t>
  </si>
  <si>
    <t>Derechos económicos por uso de recursos naturales</t>
  </si>
  <si>
    <t xml:space="preserve">Disposición de activos </t>
  </si>
  <si>
    <t xml:space="preserve">Disposición de activos no financieros </t>
  </si>
  <si>
    <t>Recuperación de cartera - Préstamos</t>
  </si>
  <si>
    <t xml:space="preserve">SECCIÓN </t>
  </si>
  <si>
    <t xml:space="preserve">UNIDAD EJECUTORA </t>
  </si>
  <si>
    <t>CAJA DE RETIRO DE LAS FUERZAS MILITARES</t>
  </si>
  <si>
    <t>CLUB MILITAR DE OFICIALES</t>
  </si>
  <si>
    <t>SUPERINTENDENCIA DE VIGILANCIA Y SEGURIDAD PRIVADA</t>
  </si>
  <si>
    <t>HOSPITAL MILITAR</t>
  </si>
  <si>
    <t>AUTORIDAD NACIONAL DE ACUICULTURA Y PESCA - AUNAP</t>
  </si>
  <si>
    <t>AGENCIA NACIONAL DE TIERRAS - ANT</t>
  </si>
  <si>
    <t>AGENCIA DE DESARROLLO RURAL - ADR</t>
  </si>
  <si>
    <t>INSTITUTO NACIONAL DE VIGILANCIA DE MEDICAMENTOS Y ALIMENTOS - INVIMA</t>
  </si>
  <si>
    <t>SERVICIO GEOLÓGICO COLOMBIANO</t>
  </si>
  <si>
    <t>AGENCIA NACIONAL DE INFRAESTRUCTURA</t>
  </si>
  <si>
    <t>INSTITUTO CARO Y CUERVO</t>
  </si>
  <si>
    <t>SUPERINTENDENCIA DE SOCIEDADES</t>
  </si>
  <si>
    <t>SUPERINTENDENCIA DE INDUSTRIA Y COMERCIO</t>
  </si>
  <si>
    <t>UNIDAD ADMINISTRATIVA ESPECIAL JUNTA CENTRAL CONTADORES</t>
  </si>
  <si>
    <t>CENTRO DE MEMORIA HISTÓRICA</t>
  </si>
  <si>
    <t>Clasificación</t>
  </si>
  <si>
    <t>Ord</t>
  </si>
  <si>
    <t>UNIDAD EJECUTORA</t>
  </si>
  <si>
    <t>Observaciones</t>
  </si>
  <si>
    <t>Cta</t>
  </si>
  <si>
    <t>Subcta</t>
  </si>
  <si>
    <t>Obj gasto</t>
  </si>
  <si>
    <t>ANTEPROYECTO DE PRESUPUESTO DE INGRESO - VIGENCIA</t>
  </si>
  <si>
    <t>ESTABLECIMIENTOS PÚBLICOS</t>
  </si>
  <si>
    <t xml:space="preserve">RECURSOS DEL FONDO ESPECIAL </t>
  </si>
  <si>
    <t>ESAP</t>
  </si>
  <si>
    <t>SENA</t>
  </si>
  <si>
    <t>ICBF</t>
  </si>
  <si>
    <t>SUPERINTENDENCIA FINANCIERA DE COLOMBIA</t>
  </si>
  <si>
    <t>010101</t>
  </si>
  <si>
    <t>010102</t>
  </si>
  <si>
    <t>020101</t>
  </si>
  <si>
    <t>020900</t>
  </si>
  <si>
    <t>021100</t>
  </si>
  <si>
    <t>021200</t>
  </si>
  <si>
    <t>030101</t>
  </si>
  <si>
    <t>030300</t>
  </si>
  <si>
    <t>032400</t>
  </si>
  <si>
    <t>040101</t>
  </si>
  <si>
    <t>040200</t>
  </si>
  <si>
    <t>040300</t>
  </si>
  <si>
    <t>050101</t>
  </si>
  <si>
    <t>050300</t>
  </si>
  <si>
    <t>110101</t>
  </si>
  <si>
    <t>110200</t>
  </si>
  <si>
    <t>110400</t>
  </si>
  <si>
    <t>120101</t>
  </si>
  <si>
    <t>120400</t>
  </si>
  <si>
    <t>120800</t>
  </si>
  <si>
    <t>121000</t>
  </si>
  <si>
    <t>121100</t>
  </si>
  <si>
    <t>130101</t>
  </si>
  <si>
    <t>130117</t>
  </si>
  <si>
    <t>130118</t>
  </si>
  <si>
    <t>130800</t>
  </si>
  <si>
    <t>130900</t>
  </si>
  <si>
    <t>131000</t>
  </si>
  <si>
    <t>131200</t>
  </si>
  <si>
    <t>131300</t>
  </si>
  <si>
    <t>131401</t>
  </si>
  <si>
    <t>131500</t>
  </si>
  <si>
    <t>150101</t>
  </si>
  <si>
    <t>150102</t>
  </si>
  <si>
    <t>150103</t>
  </si>
  <si>
    <t>150104</t>
  </si>
  <si>
    <t>150105</t>
  </si>
  <si>
    <t>150111</t>
  </si>
  <si>
    <t>150112</t>
  </si>
  <si>
    <t>150300</t>
  </si>
  <si>
    <t>150700</t>
  </si>
  <si>
    <t>150800</t>
  </si>
  <si>
    <t>151000</t>
  </si>
  <si>
    <t>151100</t>
  </si>
  <si>
    <t>151201</t>
  </si>
  <si>
    <t>151600</t>
  </si>
  <si>
    <t>151900</t>
  </si>
  <si>
    <t>152000</t>
  </si>
  <si>
    <t>160101</t>
  </si>
  <si>
    <t>160102</t>
  </si>
  <si>
    <t>170101</t>
  </si>
  <si>
    <t>170106</t>
  </si>
  <si>
    <t>170200</t>
  </si>
  <si>
    <t>171500</t>
  </si>
  <si>
    <t>171600</t>
  </si>
  <si>
    <t>171700</t>
  </si>
  <si>
    <t>171800</t>
  </si>
  <si>
    <t>190101</t>
  </si>
  <si>
    <t>190106</t>
  </si>
  <si>
    <t>190300</t>
  </si>
  <si>
    <t>191000</t>
  </si>
  <si>
    <t>191200</t>
  </si>
  <si>
    <t>191301</t>
  </si>
  <si>
    <t>191302</t>
  </si>
  <si>
    <t>191401</t>
  </si>
  <si>
    <t>191402</t>
  </si>
  <si>
    <t>210101</t>
  </si>
  <si>
    <t>210113</t>
  </si>
  <si>
    <t>210300</t>
  </si>
  <si>
    <t>210900</t>
  </si>
  <si>
    <t>211000</t>
  </si>
  <si>
    <t>211100</t>
  </si>
  <si>
    <t>211200</t>
  </si>
  <si>
    <t>220101</t>
  </si>
  <si>
    <t>220900</t>
  </si>
  <si>
    <t>221000</t>
  </si>
  <si>
    <t>223400</t>
  </si>
  <si>
    <t>223800</t>
  </si>
  <si>
    <t>223900</t>
  </si>
  <si>
    <t>224100</t>
  </si>
  <si>
    <t>224200</t>
  </si>
  <si>
    <t>230101</t>
  </si>
  <si>
    <t>230600</t>
  </si>
  <si>
    <t>230900</t>
  </si>
  <si>
    <t>240101</t>
  </si>
  <si>
    <t>240200</t>
  </si>
  <si>
    <t>241200</t>
  </si>
  <si>
    <t>241300</t>
  </si>
  <si>
    <t>250101</t>
  </si>
  <si>
    <t>250105</t>
  </si>
  <si>
    <t>250200</t>
  </si>
  <si>
    <t>260101</t>
  </si>
  <si>
    <t>260200</t>
  </si>
  <si>
    <t>270102</t>
  </si>
  <si>
    <t>270103</t>
  </si>
  <si>
    <t>270104</t>
  </si>
  <si>
    <t>270105</t>
  </si>
  <si>
    <t>270108</t>
  </si>
  <si>
    <t>280101</t>
  </si>
  <si>
    <t>280102</t>
  </si>
  <si>
    <t>280200</t>
  </si>
  <si>
    <t>280300</t>
  </si>
  <si>
    <t>290101</t>
  </si>
  <si>
    <t>290200</t>
  </si>
  <si>
    <t>320101</t>
  </si>
  <si>
    <t>320102</t>
  </si>
  <si>
    <t>320104</t>
  </si>
  <si>
    <t>320200</t>
  </si>
  <si>
    <t>320401</t>
  </si>
  <si>
    <t>320800</t>
  </si>
  <si>
    <t>320900</t>
  </si>
  <si>
    <t>321000</t>
  </si>
  <si>
    <t>321100</t>
  </si>
  <si>
    <t>321200</t>
  </si>
  <si>
    <t>321400</t>
  </si>
  <si>
    <t>321500</t>
  </si>
  <si>
    <t>321600</t>
  </si>
  <si>
    <t>321700</t>
  </si>
  <si>
    <t>321800</t>
  </si>
  <si>
    <t>321900</t>
  </si>
  <si>
    <t>322100</t>
  </si>
  <si>
    <t>322200</t>
  </si>
  <si>
    <t>322300</t>
  </si>
  <si>
    <t>322400</t>
  </si>
  <si>
    <t>322600</t>
  </si>
  <si>
    <t>322700</t>
  </si>
  <si>
    <t>322800</t>
  </si>
  <si>
    <t>322900</t>
  </si>
  <si>
    <t>323000</t>
  </si>
  <si>
    <t>323100</t>
  </si>
  <si>
    <t>323200</t>
  </si>
  <si>
    <t>323300</t>
  </si>
  <si>
    <t>323400</t>
  </si>
  <si>
    <t>323500</t>
  </si>
  <si>
    <t>323600</t>
  </si>
  <si>
    <t>323700</t>
  </si>
  <si>
    <t>323800</t>
  </si>
  <si>
    <t>323900</t>
  </si>
  <si>
    <t>330101</t>
  </si>
  <si>
    <t>330400</t>
  </si>
  <si>
    <t>330500</t>
  </si>
  <si>
    <t>330700</t>
  </si>
  <si>
    <t>340101</t>
  </si>
  <si>
    <t>350101</t>
  </si>
  <si>
    <t>350102</t>
  </si>
  <si>
    <t>350200</t>
  </si>
  <si>
    <t>350300</t>
  </si>
  <si>
    <t>350400</t>
  </si>
  <si>
    <t>350500</t>
  </si>
  <si>
    <t>360101</t>
  </si>
  <si>
    <t>360107</t>
  </si>
  <si>
    <t>360200</t>
  </si>
  <si>
    <t>361200</t>
  </si>
  <si>
    <t>361300</t>
  </si>
  <si>
    <t>370101</t>
  </si>
  <si>
    <t>370300</t>
  </si>
  <si>
    <t>370400</t>
  </si>
  <si>
    <t>370800</t>
  </si>
  <si>
    <t>370900</t>
  </si>
  <si>
    <t>380100</t>
  </si>
  <si>
    <t>400101</t>
  </si>
  <si>
    <t>400102</t>
  </si>
  <si>
    <t>400200</t>
  </si>
  <si>
    <t>410101</t>
  </si>
  <si>
    <t>410400</t>
  </si>
  <si>
    <t>410500</t>
  </si>
  <si>
    <t>410600</t>
  </si>
  <si>
    <t>420101</t>
  </si>
  <si>
    <t>430101</t>
  </si>
  <si>
    <t>321300</t>
  </si>
  <si>
    <t>241400</t>
  </si>
  <si>
    <t>241500</t>
  </si>
  <si>
    <t>241600</t>
  </si>
  <si>
    <t>021300</t>
  </si>
  <si>
    <t>150113</t>
  </si>
  <si>
    <t>241700</t>
  </si>
  <si>
    <t>Contribución - Superintendencia de Sociedades</t>
  </si>
  <si>
    <t>CÓD</t>
  </si>
  <si>
    <t>FONDO EMPRENDER</t>
  </si>
  <si>
    <t>FONDO NOTARIAS DECRETO 1672 DE 1997</t>
  </si>
  <si>
    <t>FONDOS INPEC</t>
  </si>
  <si>
    <t>CONTRIBUCIÓN ENTIDADES VIGILADAS SUPERINTENDENCIA SUBSIDIO FAMILIAR</t>
  </si>
  <si>
    <t>FONDO DE DEFENSA NACIONAL</t>
  </si>
  <si>
    <t>FONDO ESTUPEFACIENTES - MINSALUD</t>
  </si>
  <si>
    <t>FONDOS INTERNOS MINISTERIO DEFENSA</t>
  </si>
  <si>
    <t>FONDO ROTATORIO DE MINAS Y ENERGÍA</t>
  </si>
  <si>
    <t>FONDO DE SOLIDARIDAD PENSIONAL</t>
  </si>
  <si>
    <t>INSTITUTO DE ESTUDIOS DEL MINISTERIO PUBLICO</t>
  </si>
  <si>
    <t>FONDO SALUD FUERZAS MILITARES</t>
  </si>
  <si>
    <t>PENSIONES EPSA-CVC</t>
  </si>
  <si>
    <t>FONDO SEGURIDAD Y CONVIVENCIA CIUDADANA</t>
  </si>
  <si>
    <t>UNIDAD ADMINISTRATIVA ESPECIAL DE COMERCIO EXTERIOR</t>
  </si>
  <si>
    <t>FONDO PARA DEFENSA DE DERECHOS E INTERESES COLECTIVOS</t>
  </si>
  <si>
    <t>FONDO CONSERVACIÓN DE MUSEOS Y TEATROS</t>
  </si>
  <si>
    <t>FONDO FONPET - MAGISTERIO</t>
  </si>
  <si>
    <t>FONDO ESPECIAL CUOTA DE FOMENTO DE GAS NATURAL</t>
  </si>
  <si>
    <t>FONDO ESPECIAL IMPUESTO SOBRE LA RENTA PARA LA EQUIDAD - CREE</t>
  </si>
  <si>
    <t>FONDO NACIONAL DE BOMBEROS DE COLOMBIA</t>
  </si>
  <si>
    <t>FONDO ESPECIAL DE PENSIONES TELECOM, INRAVISIÓN Y TELEASOCIADAS</t>
  </si>
  <si>
    <t>FONDO NACIONAL DE LAS UNIVERSIDADES ESTATALES DE COLOMBIA</t>
  </si>
  <si>
    <t>FONDO DE ENERGÍAS NO CONVENCIONALES Y GESTIÓN EFICIENTE DE LA ENERGÍA</t>
  </si>
  <si>
    <t>UNIDAD ADMINISTRATIVA ESPECIAL DE GESTIÓN DE RESTITUCIÓN DE TIERRAS DESPOJADAS</t>
  </si>
  <si>
    <t>Formulario 2. Anteproyecto Presupuesto de Gastos</t>
  </si>
  <si>
    <t>Base legal/Justificación</t>
  </si>
  <si>
    <t>AGENCIA NACIONAL INMOBILIARIA VIRGILIO BARCO VARGAS</t>
  </si>
  <si>
    <t>FONDO ROTATORIO DEL DANE</t>
  </si>
  <si>
    <t>FONDO ROTATORIO DEL MINISTERIO DE RELACIONES EXTERIORES</t>
  </si>
  <si>
    <t>MINISTERIO DE JUSTICIA Y DEL DERECHO - GESTIÓN GENERAL</t>
  </si>
  <si>
    <t>SUPERINTENDENCIA DE NOTARIADO Y REGISTRO</t>
  </si>
  <si>
    <t>INSTITUTO NACIONAL PENITENCIARIO Y CARCELARIO - INPEC</t>
  </si>
  <si>
    <t>UNIDAD DE SERVICIOS PENITENCIARIOS Y CARCELARIOS - USPEC</t>
  </si>
  <si>
    <t>MINISTERIO DE DEFENSA NACIONAL - SALUD</t>
  </si>
  <si>
    <t>DEFENSA CIVIL COLOMBIANA, GUILLERMO LEÓN VALENCIA</t>
  </si>
  <si>
    <t>INSTITUTO COLOMBIANO AGROPECUARIO (ICA)</t>
  </si>
  <si>
    <t>INSTITUTO NACIONAL DE SALUD (INS)</t>
  </si>
  <si>
    <t>SUPERINTENDENCIA NACIONAL DE SALUD</t>
  </si>
  <si>
    <t xml:space="preserve">FONDO PASIVO SOCIAL DE FERROCARRILES NACIONALES DE COLOMBIA - SALUD </t>
  </si>
  <si>
    <t>AGENCIA NACIONAL DE HIDROCARBUROS - ANH</t>
  </si>
  <si>
    <t>AGENCIA NACIONAL DE MINERÍA - ANM</t>
  </si>
  <si>
    <t>INSTITUTO NACIONAL PARA SORDOS (INSOR)</t>
  </si>
  <si>
    <t>INSTITUTO NACIONAL PARA CIEGOS (INCI)</t>
  </si>
  <si>
    <t>AGENCIA NACIONAL DEL ESPECTRO - ANE</t>
  </si>
  <si>
    <t>AGENCIA NACIONAL DE SEGURIDAD VIAL</t>
  </si>
  <si>
    <t>SUPERINTENDENCIA DE PUERTOS Y TRANSPORTE</t>
  </si>
  <si>
    <t>INSTITUTO NACIONAL DE MEDICINA LEGAL Y CIENCIAS FORENSES</t>
  </si>
  <si>
    <t>PARQUES NACIONALES NATURALES DE COLOMBIA</t>
  </si>
  <si>
    <t>AUTORIDAD NACIONAL DE LICENCIAS AMBIENTALES ANLA</t>
  </si>
  <si>
    <t>INSTITUTO NACIONAL DE METROLOGÍA - INM</t>
  </si>
  <si>
    <t>UNIDAD ADMINISTRATIVA ESPECIAL DE ORGANIZACIONES SOLIDARIAS</t>
  </si>
  <si>
    <t>MINISTERIO DEL INTERIOR - GESTIÓN GENERAL</t>
  </si>
  <si>
    <t>MINISTERIO DE VIVIENDA, CIUDAD Y TERRITORIO - GESTIÓN GENERAL</t>
  </si>
  <si>
    <t>FONDO NACIONAL DE VIVIENDA - FONVIVIENDA</t>
  </si>
  <si>
    <t>DEPARTAMENTO ADMINISTRATIVO PARA LA PROSPERIDAD SOCIAL - GESTIÓN GENERAL</t>
  </si>
  <si>
    <t>DEPARTAMENTO ADMINISTRATIVO DIRECCIÓN NACIONAL DE INTELIGENCIA - GESTIÓN GENERAL</t>
  </si>
  <si>
    <t>Ingresos tributarios</t>
  </si>
  <si>
    <t xml:space="preserve">Impuestos indirectos </t>
  </si>
  <si>
    <t xml:space="preserve">CÓD </t>
  </si>
  <si>
    <t>Impuesto social a las armas y municiones</t>
  </si>
  <si>
    <t>Sobretasa al ACPM</t>
  </si>
  <si>
    <t xml:space="preserve">Contribuciones sociales </t>
  </si>
  <si>
    <t>Contribuciones asignaciones de retiro militares y policía</t>
  </si>
  <si>
    <t>Multas, sanciones e intereses de mora</t>
  </si>
  <si>
    <t>CONTRIBUCIONES DIVERSAS - FE</t>
  </si>
  <si>
    <t>CONTRIBUCIONES DIVERSAS - ESTAPÚBLICO</t>
  </si>
  <si>
    <t>Contribución - Comisión de Regulación de Comunicaciones (CRC)</t>
  </si>
  <si>
    <t>Contribución - Comisión de Regulación de Energía y Gas (CREG)</t>
  </si>
  <si>
    <t>Contribución - Comisión de Regulación de Agua Potable y Saneamiento Básico (CRA)</t>
  </si>
  <si>
    <t>01</t>
  </si>
  <si>
    <t>02</t>
  </si>
  <si>
    <t>03</t>
  </si>
  <si>
    <t>Contribución - Superintendencia de Vigilancia y Seguridad Privada</t>
  </si>
  <si>
    <t>04</t>
  </si>
  <si>
    <t>05</t>
  </si>
  <si>
    <t>06</t>
  </si>
  <si>
    <t>Contribución - Superintendencia del Subsidio Familiar</t>
  </si>
  <si>
    <t>07</t>
  </si>
  <si>
    <t>Contribución de vigilancia - Superintendencia de Industria y Comercio</t>
  </si>
  <si>
    <t>Contribución de seguimiento - Superintendencia de Industria y Comercio</t>
  </si>
  <si>
    <t>Contribución - Superintendencia Financiera de Colombia</t>
  </si>
  <si>
    <t>08</t>
  </si>
  <si>
    <t>09</t>
  </si>
  <si>
    <t>10</t>
  </si>
  <si>
    <t>Contribución - Superintendencia de Servicios Públicos Domiciliarios</t>
  </si>
  <si>
    <t>11</t>
  </si>
  <si>
    <t>Contribución - Fondo de Compensación Ambiental</t>
  </si>
  <si>
    <t xml:space="preserve">Contribución - Fondo Apoyo Financiero Zonas No Interconectadas (FAZNI) </t>
  </si>
  <si>
    <t>Contribución - Fondo Apoyo Financiero para la Energización de las Zonas Rurales Interconectadas (FAER)</t>
  </si>
  <si>
    <t>Contribución - Fondo de Energías No Convencionales y Gestión Eficiente de la Energía (FENOGE)</t>
  </si>
  <si>
    <t>Contribución - Fondo Especial de Energía Social (FOES)</t>
  </si>
  <si>
    <t>Contribución - Fondo Especial Cuota de Fomento de Gas Natural</t>
  </si>
  <si>
    <t>Contribución - Fondo Especial para el programa de Normalización de Redes Eléctricas (Prone)</t>
  </si>
  <si>
    <t>Contribución - Fondo Emprender</t>
  </si>
  <si>
    <t>Contribución - Fondo Nacional de las Universidades Estatales de Colombia</t>
  </si>
  <si>
    <t>Cuota de compensación militar - Fondo de Defensa Nacional</t>
  </si>
  <si>
    <t>Aporte sobre pólizas de seguros - Fondo Nacional de Bomberos de Colombia</t>
  </si>
  <si>
    <t>Arancel judicial - Ley 1394 de 2010</t>
  </si>
  <si>
    <t>Arancel judicial CSJ - Ley 1653 de 2013</t>
  </si>
  <si>
    <t>Arancel judicial - Ley 1743 de 2014</t>
  </si>
  <si>
    <t>Contribución especial arbitral</t>
  </si>
  <si>
    <t>Contribución especial para laudos arbitrales de contenido económico</t>
  </si>
  <si>
    <t>Derecho económico por precios altos</t>
  </si>
  <si>
    <t>Derecho económico por participación en la producción</t>
  </si>
  <si>
    <t>Aporte afiliados al Sistema General de Pensiones - Subcuenta de Solidaridad</t>
  </si>
  <si>
    <t>Aporte afiliados al Sistema General de Pensiones - Subcuenta de Subsistencia</t>
  </si>
  <si>
    <t>Aportes diferenciales - Fondo de Solidaridad Pensional</t>
  </si>
  <si>
    <t>Aporte pensionados - Fondo de Solidaridad Pensional</t>
  </si>
  <si>
    <t>Contribución Nacional de Valorización</t>
  </si>
  <si>
    <t>Contribución cultural a la boletería de los espectáculos públicos</t>
  </si>
  <si>
    <t>Recursos por la explotación de juegos de suerte y azar – Fondo de Investigación en Salud</t>
  </si>
  <si>
    <t>Contribución - Fondo Industria de la Construcción (FIC)</t>
  </si>
  <si>
    <t>Contribución SOAT - Fondo Nacional de Seguridad Vial</t>
  </si>
  <si>
    <t>Contribución - Fondo de Seguridad y Convivencia</t>
  </si>
  <si>
    <t>Contribución Industria Militar – ICFE</t>
  </si>
  <si>
    <t>CONTRIBUCIONES ASOCIADAS A NÓMINA - EP</t>
  </si>
  <si>
    <t>CONTRIBUCIONES ASOCIADAS A NÓMINA -FE</t>
  </si>
  <si>
    <t>Escuelas industriales e institutos técnicos</t>
  </si>
  <si>
    <t>Aportes de cesantías</t>
  </si>
  <si>
    <t>CONTRIBUCIONES ESPECIALES -FE</t>
  </si>
  <si>
    <t>Aporte a la administración de justicia</t>
  </si>
  <si>
    <t>CONTRIBUCIONES SOCIALES- EP</t>
  </si>
  <si>
    <t>CONTRIBUCIONES SOCIALES -FE</t>
  </si>
  <si>
    <t>Salud</t>
  </si>
  <si>
    <t>Expedición de visas</t>
  </si>
  <si>
    <t>Expedición de pasaportes</t>
  </si>
  <si>
    <t>Apostilla o legalización</t>
  </si>
  <si>
    <t>Protocolización de escrituras públicas</t>
  </si>
  <si>
    <t>Expedición de certificaciones en el exterior</t>
  </si>
  <si>
    <t>Certificación sobre la existencia legal de sociedades</t>
  </si>
  <si>
    <t>Reconocimiento y autenticación de firmas ante cónsules colombianos</t>
  </si>
  <si>
    <t>Expedición de tarjetas de registro consular</t>
  </si>
  <si>
    <t>Trámite de nacionalidad colombiana por adopción</t>
  </si>
  <si>
    <t>Trámite de renuncia a la nacionalidad colombiana</t>
  </si>
  <si>
    <t>Expedición de certificados de antepasados de extranjeros nacionalizados como colombianos por adopción</t>
  </si>
  <si>
    <t>Expedición de certificados de no objeción a la permanencia en el exterior de estudiantes colombianos</t>
  </si>
  <si>
    <t>Tasa de inspección y vigilancia - Superintendencia Nacional de Salud</t>
  </si>
  <si>
    <t>Permiso para el uso del espectro radioeléctrico</t>
  </si>
  <si>
    <t>Derecho de ingreso áreas protegidas</t>
  </si>
  <si>
    <t>Expedición de tarjetas de identidad</t>
  </si>
  <si>
    <t>Expedición de certificaciones no sujetas a reserva legal</t>
  </si>
  <si>
    <t>Expedición de bases de datos sujeta a reserva legal</t>
  </si>
  <si>
    <t>Expedición de certificaciones excepcionales de nacionalidad</t>
  </si>
  <si>
    <t>Expedición de certificados de Registro Civil</t>
  </si>
  <si>
    <t>Impresión de publicaciones de la Organización Electoral</t>
  </si>
  <si>
    <t>Venta de licencias de software</t>
  </si>
  <si>
    <t>Expedición de cédula de extranjería</t>
  </si>
  <si>
    <t>Certificación de movimientos migratorios</t>
  </si>
  <si>
    <t>Permisos de ingreso y permanencia en el país</t>
  </si>
  <si>
    <t>Expedición de salvoconductos de permanencia y salida del país</t>
  </si>
  <si>
    <t>Expedición de registros sanitarios</t>
  </si>
  <si>
    <t>Renovación de la capacidad de laboratorios</t>
  </si>
  <si>
    <t>Realización de exámenes de laboratorio</t>
  </si>
  <si>
    <t>Expedición de certificados de registro sanitario</t>
  </si>
  <si>
    <t>12</t>
  </si>
  <si>
    <t>13</t>
  </si>
  <si>
    <t>14</t>
  </si>
  <si>
    <t>15</t>
  </si>
  <si>
    <t>16</t>
  </si>
  <si>
    <t>17</t>
  </si>
  <si>
    <t>18</t>
  </si>
  <si>
    <t>19</t>
  </si>
  <si>
    <t>20</t>
  </si>
  <si>
    <t>21</t>
  </si>
  <si>
    <t>22</t>
  </si>
  <si>
    <t>23</t>
  </si>
  <si>
    <t>24</t>
  </si>
  <si>
    <t>25</t>
  </si>
  <si>
    <t>26</t>
  </si>
  <si>
    <t>27</t>
  </si>
  <si>
    <t>28</t>
  </si>
  <si>
    <t>29</t>
  </si>
  <si>
    <t>30</t>
  </si>
  <si>
    <t>31</t>
  </si>
  <si>
    <t>IMPUESTOS INDIRECTOS -FE</t>
  </si>
  <si>
    <t>Impuesto de remate y adjudicaciones</t>
  </si>
  <si>
    <t>Sobretasa nacional a la gasolina</t>
  </si>
  <si>
    <t>DERECHOS ECONÓMICOS POR USO DE RECURSOS NATURALES- EP</t>
  </si>
  <si>
    <t>DERECHOS ECONÓMICOS POR USO DE RECURSOS NATURALES- FE</t>
  </si>
  <si>
    <t>Derecho económico por uso del subsuelo</t>
  </si>
  <si>
    <t>Concesiones mineras</t>
  </si>
  <si>
    <t>Contraprestaciones portuarias</t>
  </si>
  <si>
    <t>Concesiones parques naturales</t>
  </si>
  <si>
    <t>TRANSFERENCIAS CORRIENTES- EP</t>
  </si>
  <si>
    <t>TRANSFERENCIAS CORRIENTES- FE</t>
  </si>
  <si>
    <t>Prescripción de depósitos judiciales</t>
  </si>
  <si>
    <t>Transferencias de otras unidades de gobierno</t>
  </si>
  <si>
    <t>Recursos por bienes mostrencos y vocaciones hereditarias</t>
  </si>
  <si>
    <t>Recursos por procesos de extinción de dominio</t>
  </si>
  <si>
    <t>Compensación UPC – SSS</t>
  </si>
  <si>
    <t>Pensión</t>
  </si>
  <si>
    <t>Tasas y derechos administrativos</t>
  </si>
  <si>
    <t>Contribuciones especiales</t>
  </si>
  <si>
    <t>Recursos de terceros en consignación</t>
  </si>
  <si>
    <t>FONDO CONTRA LA EXPLOTACIÓN SEXUAL DE MENORES</t>
  </si>
  <si>
    <t>Devolución IVA - Instituciones de Educación Superior</t>
  </si>
  <si>
    <t>Aportes Nación</t>
  </si>
  <si>
    <t>Otras unidades de gobierno</t>
  </si>
  <si>
    <t>Compensación UPC- SSS</t>
  </si>
  <si>
    <t>Establecimientos Públicos</t>
  </si>
  <si>
    <t>Depósito en prenda</t>
  </si>
  <si>
    <t>CPC</t>
  </si>
  <si>
    <t>FONDO DE PRESTACIONES SOCIALES DEL MAGISTERIO</t>
  </si>
  <si>
    <t>CONTRIBUCIÓN ESPECTÁCULOS PÚBLICOS (ART. 7 LEY 1493 DE 2011)</t>
  </si>
  <si>
    <t>COD</t>
  </si>
  <si>
    <t>Expedición de cédulas de ciudadanía</t>
  </si>
  <si>
    <t>Expedición de información no sujeta a reserva legal</t>
  </si>
  <si>
    <t>Expedición de la tarjeta de movilidad fronteriza</t>
  </si>
  <si>
    <t>Inscripción al sistema de migración automática</t>
  </si>
  <si>
    <t>Verificación migratoria en el sistema PLATINUM</t>
  </si>
  <si>
    <t>32</t>
  </si>
  <si>
    <t>33</t>
  </si>
  <si>
    <t>34</t>
  </si>
  <si>
    <t>35</t>
  </si>
  <si>
    <t>36</t>
  </si>
  <si>
    <t>37</t>
  </si>
  <si>
    <t>38</t>
  </si>
  <si>
    <t>39</t>
  </si>
  <si>
    <t>40</t>
  </si>
  <si>
    <t>41</t>
  </si>
  <si>
    <t>42</t>
  </si>
  <si>
    <t>Peajes</t>
  </si>
  <si>
    <t>Permiso para transporte de carga</t>
  </si>
  <si>
    <t xml:space="preserve">Autorización para el uso de materiales radiactivos y nucleares </t>
  </si>
  <si>
    <t>Evaluación de licencias y trámites ambientales</t>
  </si>
  <si>
    <t>Seguimiento a licencias y trámites ambientales</t>
  </si>
  <si>
    <t xml:space="preserve">Expedición de tarjetas profesionales </t>
  </si>
  <si>
    <t xml:space="preserve">Derechos de registro </t>
  </si>
  <si>
    <t>Autorización para el manejo de sustancias químicas controladas</t>
  </si>
  <si>
    <t>43</t>
  </si>
  <si>
    <t>44</t>
  </si>
  <si>
    <t>45</t>
  </si>
  <si>
    <t>46</t>
  </si>
  <si>
    <t>47</t>
  </si>
  <si>
    <t>48</t>
  </si>
  <si>
    <t>49</t>
  </si>
  <si>
    <t>50</t>
  </si>
  <si>
    <t>51</t>
  </si>
  <si>
    <t>52</t>
  </si>
  <si>
    <t>53</t>
  </si>
  <si>
    <t>54</t>
  </si>
  <si>
    <t>Permiso por tenencia y porte de armas</t>
  </si>
  <si>
    <t>Capacitación en metrología</t>
  </si>
  <si>
    <t>Servicios de asistencia técnica en materia metrológica</t>
  </si>
  <si>
    <t>Calibración y medición metrológica</t>
  </si>
  <si>
    <t>Comercialización de materiales de referencia</t>
  </si>
  <si>
    <t>Comparación interlaboratorios</t>
  </si>
  <si>
    <t>Tasa para la sostenibilidad del RUNT</t>
  </si>
  <si>
    <t>Explotación de las concesiones de televisión</t>
  </si>
  <si>
    <t>Fiscalización y seguimiento a títulos mineros</t>
  </si>
  <si>
    <t>Derechos de aeródromo</t>
  </si>
  <si>
    <t>Tasas aeroportuarias</t>
  </si>
  <si>
    <t>TASAS Y DERECHOS ADMINISTRATIVOS - FE</t>
  </si>
  <si>
    <t>TASAS Y DERECHOS ADMINISTRATIVOS - EP</t>
  </si>
  <si>
    <t>Recursos de la entidad</t>
  </si>
  <si>
    <t>Intereses por préstamos</t>
  </si>
  <si>
    <t>Contribuciones asociadas a la nómina</t>
  </si>
  <si>
    <t xml:space="preserve">Contribuciones diversas </t>
  </si>
  <si>
    <t>TOTAL INGRESOS VIGENCIA</t>
  </si>
  <si>
    <t>Contribución - Fondo de Solidaridad para Subsidios y Redistribución de Ingresos</t>
  </si>
  <si>
    <t xml:space="preserve"> NOMBRE DEL FONDO ESPECIAL</t>
  </si>
  <si>
    <t>FONDO DE PENSIONES FONDO ROTATORIO DE NOTARIADO Y REGISTRO</t>
  </si>
  <si>
    <t>CÓDIGO SIIF</t>
  </si>
  <si>
    <t>Clasificación Central de Producto</t>
  </si>
  <si>
    <t>RECURSOS PROPIOS DEL ESTABLECIMIENTO PÚBLICO</t>
  </si>
  <si>
    <t>Ventas de establecimiento de mercado</t>
  </si>
  <si>
    <t>1.02. INGRESOS NO TRIBUTARIOS</t>
  </si>
  <si>
    <t>1.02.1. CONTRIBUCIONES</t>
  </si>
  <si>
    <t>1.02.1.01. Contribuciones sociales</t>
  </si>
  <si>
    <t>1.02.1.02. Contribuciones asociadas a la nómina</t>
  </si>
  <si>
    <t>1.02.1.04. Contribuciones diversas</t>
  </si>
  <si>
    <t>1.02.1.01.01. Salud</t>
  </si>
  <si>
    <t>1.02.1.01.02. Pensión</t>
  </si>
  <si>
    <t>1.02.1.01.03. Contribuciones asignaciones de retiro militares y policía</t>
  </si>
  <si>
    <t>1.02.1.02.01. ICBF</t>
  </si>
  <si>
    <t>1.02.1.02.02. SENA</t>
  </si>
  <si>
    <t>1.02.1.02.03. ESAP</t>
  </si>
  <si>
    <t>CÁLCULO POR INGRESOS CORRIENTES</t>
  </si>
  <si>
    <t>1.02.1.04.04. Contribución - Superintendencia de Sociedades</t>
  </si>
  <si>
    <t>1.02.1.04.05. Contribución - Superintendencia de Vigilancia y Seguridad Privada</t>
  </si>
  <si>
    <t>1.02.1.04.08. Contribución de vigilancia - Superintendencia de Industria y Comercio</t>
  </si>
  <si>
    <t>1.02.1.04.09. Contribución de seguimiento - Superintendencia de Industria y Comercio</t>
  </si>
  <si>
    <t>1.02.1.04.10. Contribución - Superintendencia Financiera de Colombia</t>
  </si>
  <si>
    <t>1.02.1.04.11. Contribución - Superintendencia de Servicios Públicos Domiciliarios</t>
  </si>
  <si>
    <t>1.02.1.04.23. Contribución pensionados militares y policía</t>
  </si>
  <si>
    <t>1.02.1.04.33. Derecho económico por precios altos</t>
  </si>
  <si>
    <t>1.02.1.04.34. Derecho económico por participación en la producción</t>
  </si>
  <si>
    <t>1.02.1.04.40. Contribución Nacional de Valorización</t>
  </si>
  <si>
    <t>1.02.1.04.45. Contribución Industria Militar - ICFE</t>
  </si>
  <si>
    <t>1.02.2. TASAS Y DERECHOS ADMINISTRATIVOS</t>
  </si>
  <si>
    <t>1.02.2.01. Expedición de visas</t>
  </si>
  <si>
    <t>1.02.2.02. Expedición de pasaportes</t>
  </si>
  <si>
    <t>1.02.2.03. Apostilla o legalización</t>
  </si>
  <si>
    <t>1.02.2.04. Protocolización de escrituras públicas</t>
  </si>
  <si>
    <t xml:space="preserve">1.02.2.05. Expedición de certificaciones en el exterior </t>
  </si>
  <si>
    <t>1.02.2.06. Certificación sobre la existencia legal de sociedades</t>
  </si>
  <si>
    <t>1.02.2.07. Reconocimiento y autenticación de firmas ante cónsules colombianos</t>
  </si>
  <si>
    <t>1.02.2.08. Expedición de tarjetas de registro consular</t>
  </si>
  <si>
    <t>1.02.2.09. Trámite de nacionalidad colombiana por adopción</t>
  </si>
  <si>
    <t>1.02.2.10. Trámite de renuncia a la nacionalidad colombiana</t>
  </si>
  <si>
    <t>1.02.2.11. Expedición de certificados de antepasados de extranjeros nacionalizados como colombianos por adopción</t>
  </si>
  <si>
    <t>1.02.2.12. Expedición de  certificados de no objeción a la permanencia en el exterior de estudiantes colombianos</t>
  </si>
  <si>
    <t>1.02.2.13. Expedición de cédulas de ciudadanía</t>
  </si>
  <si>
    <t>1.02.2.14. Expedición de tarjetas de identidad</t>
  </si>
  <si>
    <t>1.02.2.15. Expedición de certificaciones no sujetas a reserva legal</t>
  </si>
  <si>
    <t>1.02.2.16. Expedición de bases de datos sujeta a reserva legal</t>
  </si>
  <si>
    <t>1.02.2.17. Expedición de certificaciones excepcionales de nacionalidad</t>
  </si>
  <si>
    <t>1.02.2.18. Expedición de certificados de Registro Civil</t>
  </si>
  <si>
    <t>1.02.2.19. Impresión de publicaciones de la Organización Electoral</t>
  </si>
  <si>
    <t>1.02.2.20. Venta de licencias de software</t>
  </si>
  <si>
    <t>1.02.2.21. Expedición de cédulas de extranjería</t>
  </si>
  <si>
    <t>1.02.2.22. Certificación de movimientos migratorios</t>
  </si>
  <si>
    <t>1.02.2.23. Permisos de ingreso y permanencia en el país</t>
  </si>
  <si>
    <t>1.02.2.24. Expedición de salvoconductos de permanencia y salida del país</t>
  </si>
  <si>
    <t>1.02.2.25. Expedición de información no sujeta a reserva legal</t>
  </si>
  <si>
    <t>1.02.2.26. Expedición de la tarjeta de movilidad fronteriza</t>
  </si>
  <si>
    <t>1.02.2.27. Inscripción al sistema de migración automática</t>
  </si>
  <si>
    <t>1.02.2.28. Verificación migratoria en el sistema PLATINUM</t>
  </si>
  <si>
    <t>1.02.2.29. Expedición de registros sanitarios</t>
  </si>
  <si>
    <t>1.02.2.30. Renovación de la capacidad de laboratorios</t>
  </si>
  <si>
    <t>1.02.2.31. Realización de exámenes de laboratorio</t>
  </si>
  <si>
    <t>1.02.2.32. Expedición de certificados de registro sanitario</t>
  </si>
  <si>
    <t>1.02.2.33. Peajes</t>
  </si>
  <si>
    <t>1.02.2.34. Permiso para transporte de carga</t>
  </si>
  <si>
    <t>1.02.2.35. Autorización para el uso de materiales radiactivos y nucleares</t>
  </si>
  <si>
    <t>1.02.2.36. Evaluación de licencias y trámites ambientales</t>
  </si>
  <si>
    <t>1.02.2.37. Seguimiento a licencias y trámites ambientales</t>
  </si>
  <si>
    <t>1.02.2.38. Tasa de inspección y vigilancia – Superintendencia Nacional de Salud</t>
  </si>
  <si>
    <t>1.02.2.39. Expedición de tarjetas profesionales</t>
  </si>
  <si>
    <t>1.02.2.40. Derechos de registro</t>
  </si>
  <si>
    <t>1.02.2.42. Permiso para el uso del espectro radioeléctrico</t>
  </si>
  <si>
    <t>1.02.2.43. Permiso por tenencia y porte de armas</t>
  </si>
  <si>
    <t>1.02.2.44. Derecho de ingreso áreas protegidas</t>
  </si>
  <si>
    <t>1.02.2.45. Servicios de asistencia técnica en materia metrológica</t>
  </si>
  <si>
    <t>1.02.2.46. Capacitación en metrología</t>
  </si>
  <si>
    <t>1.02.2.47. Calibración y medición metrológica</t>
  </si>
  <si>
    <t>1.02.2.48. Comparación interlaboratorios</t>
  </si>
  <si>
    <t>1.02.2.49. Comercialización de materiales de referencia</t>
  </si>
  <si>
    <t>1.02.2.51. Explotación de las concesiones de televisión</t>
  </si>
  <si>
    <t>1.02.2.53. Derechos de aeródromo</t>
  </si>
  <si>
    <t xml:space="preserve">1.02.2.54. Tasas aeroportuarias </t>
  </si>
  <si>
    <t xml:space="preserve">1.02.3. MULTAS, SANCIONES E INTERESES DE MORA </t>
  </si>
  <si>
    <t>1.02.3.01. Multas y sanciones</t>
  </si>
  <si>
    <t>1.02.3.02. Intereses de mora</t>
  </si>
  <si>
    <t>MULTAS Y SANCIONES - ESTAPÚBLICO</t>
  </si>
  <si>
    <t>1.02.4. DERECHOS ECONÓMICOS POR USO DE RECURSOS NATURALES</t>
  </si>
  <si>
    <t>1.02.4.01. Derecho económico por uso del subsuelo</t>
  </si>
  <si>
    <t>1.02.4.02. Concesiones mineras</t>
  </si>
  <si>
    <t>1.02.4.03. Contraprestaciones portuarias</t>
  </si>
  <si>
    <t>1.02.4.05. Concesiones parques naturales</t>
  </si>
  <si>
    <t>1.02.5. VENTA DE BIENES Y SERVICIOS</t>
  </si>
  <si>
    <t>1.02.5.01. Ventas de establecimiento de mercado</t>
  </si>
  <si>
    <t>1.02.5.02. Ventas incidentales de establecimiento no de mercado</t>
  </si>
  <si>
    <t>1.02.6. TRANSFERENCIAS CORRIENTES</t>
  </si>
  <si>
    <t>1.02.6.01. Indemnizaciones relacionadas con seguros no de vida</t>
  </si>
  <si>
    <t>1.02.6.02. Sentencias y conciliaciones</t>
  </si>
  <si>
    <t>1.02.6.03. Prescripción de depósitos judiciales</t>
  </si>
  <si>
    <t>1.02.6.05. Transferencias de otras unidades de gobierno</t>
  </si>
  <si>
    <t>1.02.6.06. Recursos de terceros en consignación</t>
  </si>
  <si>
    <t>1.02.6.07. Recursos por bienes mostrencos y vocaciones hereditarias</t>
  </si>
  <si>
    <t>1.02.6.08. Recursos por procesos de extinción de dominio</t>
  </si>
  <si>
    <t>1.02.6.09. Compensación UPC – SSS</t>
  </si>
  <si>
    <t>1.02.6.04. Devolución IVA - Instituciones de educación superior</t>
  </si>
  <si>
    <t>Formulario 1.1 Anteproyecto Ingresos - Establecimientos Públicos</t>
  </si>
  <si>
    <t>Formulario 1.1A Cálculo de ingresos corrientes por productos - Establecimientos Públicos</t>
  </si>
  <si>
    <t>1.01. INGRESOS TRIBUTARIOS</t>
  </si>
  <si>
    <t>1.01.2. IMPUESTOS INDIRECTOS</t>
  </si>
  <si>
    <t>1.01.2.10. Impuesto social a las armas y municiones</t>
  </si>
  <si>
    <t>1.01.2.11. Impuesto de remate y adjudicaciones</t>
  </si>
  <si>
    <t>1.01.2.12. Sobretasa nacional a la gasolina</t>
  </si>
  <si>
    <t>1.01.2.13. Sobretasa al ACPM</t>
  </si>
  <si>
    <t>1.02.1.02.04. Escuelas industriales e institutos técnicos</t>
  </si>
  <si>
    <t>1.02.1.03.01. Cuota de fiscalización y auditaje</t>
  </si>
  <si>
    <t>1.02.1.03.02. Aporte a la administración de justicia</t>
  </si>
  <si>
    <t>1.02.1.03. Contribuciones especiales</t>
  </si>
  <si>
    <t xml:space="preserve">1.02.1.04.01. Contribución - Comisión de Regulación de Comunicaciones (CRC) </t>
  </si>
  <si>
    <t>1.02.1.04.02. Contribución - Comisión de Regulación de Energía y Gas (CREG)</t>
  </si>
  <si>
    <t>1.02.1.04.03. Contribución - Comisión de Regulación de Agua Potable y Saneamiento Básico (CRA)</t>
  </si>
  <si>
    <t>1.02.1.04.07. Contribución - Superintendencia del Subsidio Familiar</t>
  </si>
  <si>
    <t>1.02.1.04.12. Contribución - Superintendencia de Puertos y Transporte</t>
  </si>
  <si>
    <t>1.02.1.04.13. Contribución - Fondo de Compensación Ambiental</t>
  </si>
  <si>
    <t xml:space="preserve">1.02.1.04.14. Contribución - Fondo Apoyo Financiero Zonas No Interconectadas (FAZNI) </t>
  </si>
  <si>
    <t>1.02.1.04.15. Contribución - Fondo Apoyo Financiero para la Energización de las Zonas Rurales Interconectadas (FAER)</t>
  </si>
  <si>
    <t>1.02.1.04.16. Contribución - Fondo de Energías No Convencionales y Gestión Eficiente de la Energía (FENOGE)</t>
  </si>
  <si>
    <t>1.02.1.04.17. Contribución - Fondo Especial de Energía Social (FOES)</t>
  </si>
  <si>
    <t>1.02.1.04.18. Contribución - Fondo Especial Cuota de Fomento de Gas Natural</t>
  </si>
  <si>
    <t>1.02.1.04.19. Contribución - Fondo Especial para el programa de Normalización de Redes Eléctricas (Prone)</t>
  </si>
  <si>
    <t>1.02.1.04.20. Contribución – Fondo de Solidaridad para Subsidios y Redistribución de Ingresos</t>
  </si>
  <si>
    <t>1.02.1.04.21. Contribución - Fondo Emprender</t>
  </si>
  <si>
    <t>1.02.1.04.22. Contribución – Fondo Nacional de las Universidades Estatales de Colombia</t>
  </si>
  <si>
    <t>1.02.1.04.24. Cuota de compensación militar - Fondo de Defensa Nacional</t>
  </si>
  <si>
    <t>1.02.1.04.25. Aporte sobre pólizas de seguros - Fondo Nacional de Bomberos de Colombia</t>
  </si>
  <si>
    <t>1.02.1.04.27. Arancel judicial - Ley 1394 de 2010</t>
  </si>
  <si>
    <t>1.02.1.04.29. Arancel judicial - Ley 1743 de 2014</t>
  </si>
  <si>
    <t>1.02.1.04.30. Contribución especial arbitral</t>
  </si>
  <si>
    <t>1.02.1.04.28. Arancel judicial CSJ - Ley 1653 de 2013</t>
  </si>
  <si>
    <t>1.02.1.04.31. Contribución especial para laudos arbitrales de contenido económico</t>
  </si>
  <si>
    <t>1.02.1.04.36. Aporte afiliados al Sistema General de Pensiones - Subcuenta de Solidaridad</t>
  </si>
  <si>
    <t>1.02.1.04.37. Aporte afiliados al Sistema General de Pensiones - Subcuenta de Subsistencia</t>
  </si>
  <si>
    <t>1.02.1.04.38. Aportes diferenciales - Fondo de Solidaridad Pensional</t>
  </si>
  <si>
    <t>1.02.1.04.39. Aporte pensionados - Fondo de Solidaridad Pensional</t>
  </si>
  <si>
    <t>1.02.1.04.41. Contribución cultural a la boletería de los espectáculos públicos</t>
  </si>
  <si>
    <t>1.02.1.04.42. Recursos por la explotación de juegos de suerte y azar – Fondo de Investigación en Salud</t>
  </si>
  <si>
    <t>1.02.1.04.43. Contribución - Fondo Industria de la Construcción (FIC)</t>
  </si>
  <si>
    <t>1.02.1.04.44. Contribución SOAT - Fondo Nacional de Seguridad Vial</t>
  </si>
  <si>
    <t>1.02.1.04.46. Contribución - Fondo de Seguridad y Convivencia</t>
  </si>
  <si>
    <t xml:space="preserve"> </t>
  </si>
  <si>
    <t>1.02.2.50. Tasa para la sostenibilidad del RUNT</t>
  </si>
  <si>
    <t>1.02.2.52. Fiscalización y seguimiento a títulos mineros</t>
  </si>
  <si>
    <t>1.02.2.41. Autorización para el manejo de sustancias químicas controladas</t>
  </si>
  <si>
    <t>Pagos Próxima Vigencia, (t+1), (Moneda Original)</t>
  </si>
  <si>
    <t>Pagos Próxima Vigencia, (t+1), (Pesos Colombianos)</t>
  </si>
  <si>
    <t>Amortizaciones</t>
  </si>
  <si>
    <t>Intereses</t>
  </si>
  <si>
    <t>Comisiones</t>
  </si>
  <si>
    <t>Total Pagos</t>
  </si>
  <si>
    <t>Moneda</t>
  </si>
  <si>
    <t>Valor</t>
  </si>
  <si>
    <t>Formulario 5. Pagos Programados de Deuda Pública</t>
  </si>
  <si>
    <t>ANTEPROYECTO DEUDA PÚBLICA - VIGENCIA</t>
  </si>
  <si>
    <t>Clase de Prestamista</t>
  </si>
  <si>
    <t>Identificación Código del Empréstito</t>
  </si>
  <si>
    <t>Saldo Emprestito Moneda Original</t>
  </si>
  <si>
    <t>1.02.1.02.05. Aportes de cesantías</t>
  </si>
  <si>
    <t>Formulario 3. Clasificación económica de los gastos de funcionamiento</t>
  </si>
  <si>
    <t>CLASIFICADOR PRESUPUESTAL</t>
  </si>
  <si>
    <t>CLASIFICADOR ECONÓMICO</t>
  </si>
  <si>
    <t>A</t>
  </si>
  <si>
    <t>FUENTE FINANCIACIÓN</t>
  </si>
  <si>
    <t>GASTOS</t>
  </si>
  <si>
    <t>ACTIVOS NO FINANCIEROS</t>
  </si>
  <si>
    <t>ACTIVOS FINANCIEROS</t>
  </si>
  <si>
    <t>CONCEPTO</t>
  </si>
  <si>
    <r>
      <t xml:space="preserve">VALOR CLASIFICADOR        </t>
    </r>
    <r>
      <rPr>
        <b/>
        <sz val="8"/>
        <color indexed="8"/>
        <rFont val="Arial"/>
        <family val="2"/>
      </rPr>
      <t>APORTES NACIÓN</t>
    </r>
  </si>
  <si>
    <r>
      <t xml:space="preserve">VALOR CLASIFICADOR  </t>
    </r>
    <r>
      <rPr>
        <b/>
        <sz val="8"/>
        <color indexed="8"/>
        <rFont val="Arial"/>
        <family val="2"/>
      </rPr>
      <t>RECURSOS PROPIOS</t>
    </r>
  </si>
  <si>
    <t>REMUNERACIÓN A LOS EMPLEADOS</t>
  </si>
  <si>
    <t>COMPRA DE BIENES Y SERVICIOS</t>
  </si>
  <si>
    <t>INTERESES</t>
  </si>
  <si>
    <t>SUBSIDIOS</t>
  </si>
  <si>
    <t>DONACIONES</t>
  </si>
  <si>
    <t>PRESTACIONES SOCIALES</t>
  </si>
  <si>
    <t>OTROS GASTOS</t>
  </si>
  <si>
    <t>ACTIVOS FIJOS</t>
  </si>
  <si>
    <t>EXISTENCIAS</t>
  </si>
  <si>
    <t>OBJETOS DE VALOR
Y
ACTIVOS NO PRODUCIDOS</t>
  </si>
  <si>
    <t>ADQUISICIÓN ACTIVOS FINANCIEROS</t>
  </si>
  <si>
    <t>GASTOS DE FUNCIONAMIENTO</t>
  </si>
  <si>
    <t xml:space="preserve">          GASTOS DE PERSONAL</t>
  </si>
  <si>
    <t xml:space="preserve">          ADQUISICIÓN DE BIENES  Y SERVICIOS</t>
  </si>
  <si>
    <t xml:space="preserve">          TRANSFERENCIAS CORRIENTES</t>
  </si>
  <si>
    <t xml:space="preserve">            TRANSFERENCIA DE CAPITAL</t>
  </si>
  <si>
    <t xml:space="preserve">          GASTOS DE COMERCIALIZACIÓN Y PRODUCCIÓN</t>
  </si>
  <si>
    <t xml:space="preserve">          ADQUISICIÓN DE ACTIVOS FINANCIEROS</t>
  </si>
  <si>
    <t xml:space="preserve">          DISMINUCIÓN DE PASIVOS</t>
  </si>
  <si>
    <t>ANTEPROYECTO CLASIFICACIÓN ECONÓMICA DE LOS GASTOS DE FUNCIONAMIENTO - VIGENCIA</t>
  </si>
  <si>
    <r>
      <t xml:space="preserve">VALOR CLASIFICADOR POR OBJETO
</t>
    </r>
    <r>
      <rPr>
        <b/>
        <sz val="8"/>
        <color indexed="8"/>
        <rFont val="Arial"/>
        <family val="2"/>
      </rPr>
      <t>TOTAL</t>
    </r>
  </si>
  <si>
    <r>
      <rPr>
        <sz val="8"/>
        <color indexed="8"/>
        <rFont val="Arial"/>
        <family val="2"/>
      </rPr>
      <t xml:space="preserve">VALOR CLASIFICADOR ECONÓMICO
</t>
    </r>
    <r>
      <rPr>
        <b/>
        <sz val="8"/>
        <color indexed="8"/>
        <rFont val="Arial"/>
        <family val="2"/>
      </rPr>
      <t xml:space="preserve">TOTAL </t>
    </r>
  </si>
  <si>
    <t xml:space="preserve">          TRIBUTOS, MULTAS, SANCIONES E INTERESES DE  MORA</t>
  </si>
  <si>
    <t>B</t>
  </si>
  <si>
    <t>C</t>
  </si>
  <si>
    <t>D</t>
  </si>
  <si>
    <t>E</t>
  </si>
  <si>
    <t>F</t>
  </si>
  <si>
    <t>G</t>
  </si>
  <si>
    <t>H</t>
  </si>
  <si>
    <t>I</t>
  </si>
  <si>
    <t>J</t>
  </si>
  <si>
    <t>K</t>
  </si>
  <si>
    <t>L</t>
  </si>
  <si>
    <t>M</t>
  </si>
  <si>
    <t>N</t>
  </si>
  <si>
    <t>P</t>
  </si>
  <si>
    <t>Q</t>
  </si>
  <si>
    <t>O</t>
  </si>
  <si>
    <t>INSTRUCCIONES</t>
  </si>
  <si>
    <t>La tarea consiste en desagregar el monto presupuestal, en todos y cada uno de los conceptos del clasificador económico.</t>
  </si>
  <si>
    <t>El monto presupuestal se debe incluir en las columnas C o D.</t>
  </si>
  <si>
    <t>Al final del ejercicio, los valores de las columnas E y Q, deben ser iguales.</t>
  </si>
  <si>
    <r>
      <t xml:space="preserve">El concepto económico </t>
    </r>
    <r>
      <rPr>
        <b/>
        <sz val="8"/>
        <color indexed="8"/>
        <rFont val="Arial"/>
        <family val="2"/>
      </rPr>
      <t xml:space="preserve">Donaciones </t>
    </r>
    <r>
      <rPr>
        <sz val="8"/>
        <color indexed="8"/>
        <rFont val="Arial"/>
        <family val="2"/>
      </rPr>
      <t xml:space="preserve">son transferencias sin contrapartida, total o parcial, </t>
    </r>
    <r>
      <rPr>
        <b/>
        <sz val="8"/>
        <color indexed="8"/>
        <rFont val="Arial"/>
        <family val="2"/>
      </rPr>
      <t>a otras unidades</t>
    </r>
    <r>
      <rPr>
        <sz val="8"/>
        <color indexed="8"/>
        <rFont val="Arial"/>
        <family val="2"/>
      </rPr>
      <t xml:space="preserve"> de gobierno o a organismos internacionales y que no cumplen ocn la definición de impuesto, subsidio o contribución social.</t>
    </r>
  </si>
  <si>
    <t>El formulario presenta los conceptos de los gastos de funcionamiento desde el punto de vista presupuestal, columna B - Filas 15-34, y económico, columnas F-P, Filas 11 y 13.</t>
  </si>
  <si>
    <t>El monto económico se debe incluir en las columnas F, G, H, I, J, k ó L si corresponden a gastos propiamente dichos, en las columnas M, N u O si corresponde su uso a la adquisición de activos no financieros, o finalmente en la columna P si se trata de la adquisición de un activo financiero.</t>
  </si>
  <si>
    <r>
      <t xml:space="preserve">Los </t>
    </r>
    <r>
      <rPr>
        <b/>
        <sz val="8"/>
        <color indexed="8"/>
        <rFont val="Arial"/>
        <family val="2"/>
      </rPr>
      <t>Gastos de personal</t>
    </r>
    <r>
      <rPr>
        <sz val="8"/>
        <color indexed="8"/>
        <rFont val="Arial"/>
        <family val="2"/>
      </rPr>
      <t xml:space="preserve"> se refieren a los pagos realizados a un servidor público y que surgen de la relación empleador- empleado.</t>
    </r>
  </si>
  <si>
    <r>
      <t xml:space="preserve">Las </t>
    </r>
    <r>
      <rPr>
        <b/>
        <sz val="8"/>
        <color indexed="8"/>
        <rFont val="Arial"/>
        <family val="2"/>
      </rPr>
      <t>Transferencias corrientes</t>
    </r>
    <r>
      <rPr>
        <sz val="8"/>
        <color indexed="8"/>
        <rFont val="Arial"/>
        <family val="2"/>
      </rPr>
      <t xml:space="preserve"> son efectuadas con base legal por las entidades, sin recibir a cambio ningún bien, servicio o activo como contrapartida directa. Incluye las subvenciones, prestaciones sociales, las sentencias y conciliaciones, entre otros conceptos.</t>
    </r>
  </si>
  <si>
    <r>
      <t xml:space="preserve">Las </t>
    </r>
    <r>
      <rPr>
        <b/>
        <sz val="8"/>
        <color indexed="8"/>
        <rFont val="Arial"/>
        <family val="2"/>
      </rPr>
      <t>Transferencias de capital</t>
    </r>
    <r>
      <rPr>
        <sz val="8"/>
        <color indexed="8"/>
        <rFont val="Arial"/>
        <family val="2"/>
      </rPr>
      <t>, a diferencia de las corrientes, condicionan al receptor a la adquisición de un activo o al pago de un pasivo.</t>
    </r>
  </si>
  <si>
    <r>
      <t xml:space="preserve">Los </t>
    </r>
    <r>
      <rPr>
        <b/>
        <sz val="8"/>
        <color indexed="8"/>
        <rFont val="Arial"/>
        <family val="2"/>
      </rPr>
      <t>Gastos de comercialización y producción</t>
    </r>
    <r>
      <rPr>
        <sz val="8"/>
        <color indexed="8"/>
        <rFont val="Arial"/>
        <family val="2"/>
      </rPr>
      <t xml:space="preserve"> contienen los insumos necesario para realización de estas actividades por la entidad</t>
    </r>
  </si>
  <si>
    <r>
      <t xml:space="preserve">La </t>
    </r>
    <r>
      <rPr>
        <b/>
        <sz val="8"/>
        <color indexed="8"/>
        <rFont val="Arial"/>
        <family val="2"/>
      </rPr>
      <t>Disminución de pasivos</t>
    </r>
    <r>
      <rPr>
        <sz val="8"/>
        <color indexed="8"/>
        <rFont val="Arial"/>
        <family val="2"/>
      </rPr>
      <t xml:space="preserve"> corresponde a obligaciones de gasto sustentadas en el recaudo previo de los recursos. Incluye cesantías, devolución del ahorro voluntario de los trabajadores y de depósitos en prenda.</t>
    </r>
  </si>
  <si>
    <r>
      <t xml:space="preserve">Los </t>
    </r>
    <r>
      <rPr>
        <b/>
        <sz val="8"/>
        <color indexed="8"/>
        <rFont val="Arial"/>
        <family val="2"/>
      </rPr>
      <t>Tributos, multas, sanciones e intereses de mora</t>
    </r>
    <r>
      <rPr>
        <sz val="8"/>
        <color indexed="8"/>
        <rFont val="Arial"/>
        <family val="2"/>
      </rPr>
      <t xml:space="preserve"> incluyen los pagos por impuestos, contribuciones, estampillas y tasas y derechos administrativos.</t>
    </r>
  </si>
  <si>
    <t>Gastos</t>
  </si>
  <si>
    <r>
      <t xml:space="preserve">El concepto económico </t>
    </r>
    <r>
      <rPr>
        <b/>
        <sz val="8"/>
        <color indexed="8"/>
        <rFont val="Arial"/>
        <family val="2"/>
      </rPr>
      <t>Remuneraciones</t>
    </r>
    <r>
      <rPr>
        <sz val="8"/>
        <color indexed="8"/>
        <rFont val="Arial"/>
        <family val="2"/>
      </rPr>
      <t xml:space="preserve"> se refiere a los pagos realizados a una persona y que surgen de la relación empleador- empleado. Incluye los sueldos y salarios, y las contribuciones sociales.</t>
    </r>
  </si>
  <si>
    <r>
      <t xml:space="preserve">El concepto económico </t>
    </r>
    <r>
      <rPr>
        <b/>
        <sz val="8"/>
        <color indexed="8"/>
        <rFont val="Arial"/>
        <family val="2"/>
      </rPr>
      <t>Intereses</t>
    </r>
    <r>
      <rPr>
        <sz val="8"/>
        <color indexed="8"/>
        <rFont val="Arial"/>
        <family val="2"/>
      </rPr>
      <t xml:space="preserve"> hace referencia a los gastos en que incurre la entidad por utilizar recursos obtenidos en préstamo.</t>
    </r>
  </si>
  <si>
    <r>
      <t xml:space="preserve">El concepto económico </t>
    </r>
    <r>
      <rPr>
        <b/>
        <sz val="8"/>
        <color indexed="8"/>
        <rFont val="Arial"/>
        <family val="2"/>
      </rPr>
      <t xml:space="preserve">Subsidios </t>
    </r>
    <r>
      <rPr>
        <sz val="8"/>
        <color indexed="8"/>
        <rFont val="Arial"/>
        <family val="2"/>
      </rPr>
      <t xml:space="preserve">hace referencia a transferencias sin contrapartida, total o parcial, que se hacen a las </t>
    </r>
    <r>
      <rPr>
        <b/>
        <sz val="8"/>
        <color indexed="8"/>
        <rFont val="Arial"/>
        <family val="2"/>
      </rPr>
      <t>empresas</t>
    </r>
    <r>
      <rPr>
        <sz val="8"/>
        <color indexed="8"/>
        <rFont val="Arial"/>
        <family val="2"/>
      </rPr>
      <t xml:space="preserve"> en función de los niveles de actividad productiva o de los precios de los bienes y servicios que producen, venden, exportan o importan.</t>
    </r>
  </si>
  <si>
    <r>
      <t xml:space="preserve">El concepto económico </t>
    </r>
    <r>
      <rPr>
        <b/>
        <sz val="8"/>
        <color indexed="8"/>
        <rFont val="Arial"/>
        <family val="2"/>
      </rPr>
      <t>Compra de bienes y servicios</t>
    </r>
    <r>
      <rPr>
        <sz val="8"/>
        <color indexed="8"/>
        <rFont val="Arial"/>
        <family val="2"/>
      </rPr>
      <t xml:space="preserve"> comprende los utilizados por la entidad para desarrollar su objeto misional. No incluye los activos fijos, los que adquiera y distribuya sin transformación, los que adquiere para formación de capital por cuenta propia ni los objetos de valor.</t>
    </r>
  </si>
  <si>
    <r>
      <t xml:space="preserve">El concepto económico </t>
    </r>
    <r>
      <rPr>
        <b/>
        <sz val="8"/>
        <color indexed="8"/>
        <rFont val="Arial"/>
        <family val="2"/>
      </rPr>
      <t>Prestaciones sociales</t>
    </r>
    <r>
      <rPr>
        <sz val="8"/>
        <color indexed="8"/>
        <rFont val="Arial"/>
        <family val="2"/>
      </rPr>
      <t xml:space="preserve"> son transferencias a los hogares para atender necesidades que surgen de riesgos sociales en salud, empleo, vivienda, educación, edad y pensión. Corresponden a prestaciones de seguridad social, asistencia social y las relacionadas con el empleo.</t>
    </r>
  </si>
  <si>
    <r>
      <t xml:space="preserve">El concepto económico </t>
    </r>
    <r>
      <rPr>
        <b/>
        <sz val="8"/>
        <color indexed="8"/>
        <rFont val="Arial"/>
        <family val="2"/>
      </rPr>
      <t>Otros gastos</t>
    </r>
    <r>
      <rPr>
        <sz val="8"/>
        <color indexed="8"/>
        <rFont val="Arial"/>
        <family val="2"/>
      </rPr>
      <t xml:space="preserve">  comprenden los de la propiedad (como dividendos, excedentes a Nación), transferencias no clasificadas en otra parte, pago de primas, tasas e indemnizaciones. </t>
    </r>
  </si>
  <si>
    <t>Activos financieros</t>
  </si>
  <si>
    <r>
      <t xml:space="preserve">El concepto económico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</si>
  <si>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r>
      <t xml:space="preserve">La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</si>
  <si>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t>Activos no financieros</t>
  </si>
  <si>
    <r>
      <t xml:space="preserve">El concepto económico </t>
    </r>
    <r>
      <rPr>
        <b/>
        <sz val="8"/>
        <color indexed="8"/>
        <rFont val="Arial"/>
        <family val="2"/>
      </rPr>
      <t xml:space="preserve">Activos fijos </t>
    </r>
    <r>
      <rPr>
        <sz val="8"/>
        <color indexed="8"/>
        <rFont val="Arial"/>
        <family val="2"/>
      </rPr>
      <t>hace referencia a activos producidos que se utilizan repetida o continuamente en procesos de producción durante más de un año.</t>
    </r>
  </si>
  <si>
    <r>
      <t xml:space="preserve">El concepto económico </t>
    </r>
    <r>
      <rPr>
        <b/>
        <sz val="8"/>
        <color indexed="8"/>
        <rFont val="Arial"/>
        <family val="2"/>
      </rPr>
      <t>Existencias</t>
    </r>
    <r>
      <rPr>
        <sz val="8"/>
        <color indexed="8"/>
        <rFont val="Arial"/>
        <family val="2"/>
      </rPr>
      <t xml:space="preserve"> hace referencia a los activos producidos que han entrado en existencia en el período actual o en un período anterior, y que se mantienen para ser vendidos, utilizados en la producción o destinados a otro uso en una fecha posterior.</t>
    </r>
  </si>
  <si>
    <r>
      <t xml:space="preserve">El concepto económico </t>
    </r>
    <r>
      <rPr>
        <b/>
        <sz val="8"/>
        <color indexed="8"/>
        <rFont val="Arial"/>
        <family val="2"/>
      </rPr>
      <t xml:space="preserve">Objetos de Valor </t>
    </r>
    <r>
      <rPr>
        <sz val="8"/>
        <color indexed="8"/>
        <rFont val="Arial"/>
        <family val="2"/>
      </rPr>
      <t xml:space="preserve">hace referencia a bienes de considerable valor que no se usan para fines de producción o consumo, sino que se mantienen a lo largo del tiempo principalmente como depósitos de valor;  por su parte, los </t>
    </r>
    <r>
      <rPr>
        <b/>
        <sz val="8"/>
        <color indexed="8"/>
        <rFont val="Arial"/>
        <family val="2"/>
      </rPr>
      <t>Activos no producidos</t>
    </r>
    <r>
      <rPr>
        <sz val="8"/>
        <color indexed="8"/>
        <rFont val="Arial"/>
        <family val="2"/>
      </rPr>
      <t xml:space="preserve"> incluyen las tierras y terrenos, los yacimientos de minerales del subsuelo, los peces en los mares abiertos pero territoriales y el espectro radial y las creaciones de la sociedad.</t>
    </r>
  </si>
  <si>
    <t xml:space="preserve">Formulario 1.2. Anteproyecto Ingresos - Fondos Especiales </t>
  </si>
  <si>
    <t xml:space="preserve">Formulario 1.2A Cálculo de ingresos corrientes por productos - Fondos Especiales </t>
  </si>
  <si>
    <t>(SI EL NOMBRE DEL FONDO ESPECIAL NO APARECE EN LA LISTA DESPLEGABLE POR FAVOR  REGÍSTRELO AQUÍ)</t>
  </si>
  <si>
    <t>Multas y sanciones</t>
  </si>
  <si>
    <t>Intereses de mora</t>
  </si>
  <si>
    <t>MULTAS Y SANCIONES</t>
  </si>
  <si>
    <t>002</t>
  </si>
  <si>
    <t>001</t>
  </si>
  <si>
    <t>003</t>
  </si>
  <si>
    <t>004</t>
  </si>
  <si>
    <t>006</t>
  </si>
  <si>
    <t>010</t>
  </si>
  <si>
    <t>005</t>
  </si>
  <si>
    <t>007</t>
  </si>
  <si>
    <t>008</t>
  </si>
  <si>
    <t>009</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</si>
  <si>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</si>
  <si>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</si>
  <si>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</si>
  <si>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</si>
  <si>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</si>
  <si>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</si>
  <si>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</si>
  <si>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</si>
  <si>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</si>
  <si>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</si>
  <si>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</si>
  <si>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</si>
  <si>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</si>
  <si>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</si>
  <si>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</si>
  <si>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</si>
  <si>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</si>
  <si>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</si>
  <si>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</si>
  <si>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</si>
  <si>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</si>
  <si>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</si>
  <si>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</si>
  <si>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</si>
  <si>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</si>
  <si>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</si>
  <si>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</si>
  <si>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</si>
  <si>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</si>
  <si>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</si>
  <si>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</si>
  <si>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</si>
  <si>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</si>
  <si>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</si>
  <si>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</si>
  <si>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</si>
  <si>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</si>
  <si>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</si>
  <si>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</si>
  <si>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</si>
  <si>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</si>
  <si>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</si>
  <si>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</si>
  <si>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</si>
  <si>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</si>
  <si>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</si>
  <si>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</si>
  <si>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</si>
  <si>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</si>
  <si>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</si>
  <si>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</si>
  <si>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</si>
  <si>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</si>
  <si>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</si>
  <si>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</si>
  <si>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</si>
  <si>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</si>
  <si>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</si>
  <si>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</si>
  <si>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</si>
  <si>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</si>
  <si>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</si>
  <si>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</si>
  <si>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</si>
  <si>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</si>
  <si>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</si>
  <si>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</si>
  <si>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</si>
  <si>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</si>
  <si>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</si>
  <si>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</si>
  <si>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</si>
  <si>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</si>
  <si>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</si>
  <si>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</si>
  <si>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</si>
  <si>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</si>
  <si>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</si>
  <si>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</si>
  <si>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(diligenciar en pesos)</t>
  </si>
  <si>
    <t>999</t>
  </si>
  <si>
    <t xml:space="preserve">FONDOS ESPECIALES </t>
  </si>
  <si>
    <t>Permiso para la toma de fotografías y videos en parque naturales</t>
  </si>
  <si>
    <t>Tasa por el uso de agua</t>
  </si>
  <si>
    <t xml:space="preserve">Evaluación de calidad de las estadísticas </t>
  </si>
  <si>
    <t>Acreditación de laboratorios ambientales</t>
  </si>
  <si>
    <t xml:space="preserve">Derecho por el registro de marcas </t>
  </si>
  <si>
    <t xml:space="preserve">Sanciones disciplinarias </t>
  </si>
  <si>
    <t xml:space="preserve">Sanciones contractuales </t>
  </si>
  <si>
    <t>Sanciones administrativas</t>
  </si>
  <si>
    <t>1.02.2.55. Permiso para la toma de fotografías y videos en parque naturales</t>
  </si>
  <si>
    <t>1.02.2.56. Tasa por el uso de agua</t>
  </si>
  <si>
    <t xml:space="preserve">1.02.2.57. Evaluación de calidad de las estadísticas </t>
  </si>
  <si>
    <t>1.02.2.61. Acreditación de laboratorios ambientales</t>
  </si>
  <si>
    <t xml:space="preserve">1.02.2.62. Derecho por el registro de marcas </t>
  </si>
  <si>
    <t>1.02.3.01.03. Sanciones disciplinarias</t>
  </si>
  <si>
    <t>1.02.3.01.04. Sanciones contractuales</t>
  </si>
  <si>
    <t>1.02.3.01.05. Sanciones administrativas</t>
  </si>
  <si>
    <t>Contribución - Fondo Notarias Decreto 1672 de 1997</t>
  </si>
  <si>
    <t xml:space="preserve">Contribución - Servicios notariales </t>
  </si>
  <si>
    <t xml:space="preserve">De Indumil </t>
  </si>
  <si>
    <t xml:space="preserve">Autorización de uso de zonas de fondeo - DIMAR </t>
  </si>
  <si>
    <t>1.02.1.04.49 Contribución Fondo de Curadores Urbanos</t>
  </si>
  <si>
    <t>1.02.1.04.50 Contribución Fondo Notarias Decreto 1672 de 1997</t>
  </si>
  <si>
    <t xml:space="preserve">1.02.1.04.51 Contribución Servicios Notariales </t>
  </si>
  <si>
    <t>1.02.1.04.52 De Indumil</t>
  </si>
  <si>
    <t>Recursos FRISCO</t>
  </si>
  <si>
    <t>Prescripción especial adquisitivo de dominio</t>
  </si>
  <si>
    <t>Recursos por acuerdos de compartición Ley 1743 de 2014</t>
  </si>
  <si>
    <t xml:space="preserve">Del Fondo para la Modernización, Descongestión y Bienestar de la Administración de la Justicia </t>
  </si>
  <si>
    <t>Devolución IVA - Instituciones de educación superior</t>
  </si>
  <si>
    <t xml:space="preserve">Recursos de terceros en consignación </t>
  </si>
  <si>
    <t>1.02.6.10.Recursos FRISCO</t>
  </si>
  <si>
    <t>1.02.6.12.Prescripción especial adquisitivo de dominio</t>
  </si>
  <si>
    <t>1.02.6.13.Recursos por acuerdos de compartición Ley 1743 de 2014</t>
  </si>
  <si>
    <t xml:space="preserve">1.02.6.14.Del Fondo para la Modernización, Descongestión y Bienestar de la Administración de la Justicia </t>
  </si>
  <si>
    <t xml:space="preserve">1.02.6.15.Distribucción Ley 55 de 1985 Superintendencia de Notariado y Registro </t>
  </si>
  <si>
    <t xml:space="preserve">Certificaciones y constancias </t>
  </si>
  <si>
    <t xml:space="preserve">Permiso por tenencia y porte de armas </t>
  </si>
  <si>
    <t xml:space="preserve">Expedición de licencias de fabricación de derivados de cannabis </t>
  </si>
  <si>
    <t xml:space="preserve">Seguimiento a las licencias de fabricación de derivados de cannabis </t>
  </si>
  <si>
    <t xml:space="preserve">Derechos marítimos </t>
  </si>
  <si>
    <t xml:space="preserve">Tasas Servicio de seguridad marítima </t>
  </si>
  <si>
    <t xml:space="preserve">Expedición de cédulas militares y policiales </t>
  </si>
  <si>
    <t>Expedición de tarjetas de reservista y provisional</t>
  </si>
  <si>
    <t>59</t>
  </si>
  <si>
    <t>60</t>
  </si>
  <si>
    <t>68</t>
  </si>
  <si>
    <t>69</t>
  </si>
  <si>
    <t>70</t>
  </si>
  <si>
    <t>71</t>
  </si>
  <si>
    <t xml:space="preserve">1.02.2.59. Expedición de licencias de fabricación de derivados de cannabis </t>
  </si>
  <si>
    <t xml:space="preserve">1.02.2.15. Certificaciones y constancias </t>
  </si>
  <si>
    <t xml:space="preserve">1.02.2.39. Expedición de tarjetas profesionales </t>
  </si>
  <si>
    <t xml:space="preserve">1.02.2.40. Derechos de registro </t>
  </si>
  <si>
    <t xml:space="preserve">1.02.2.43. Permiso por tenencia y porte de armas </t>
  </si>
  <si>
    <t xml:space="preserve">1.02.2.60. Seguimiento a las licencias de fabricación de derivados de cannabis </t>
  </si>
  <si>
    <t xml:space="preserve">1.02.2.68. Derechos marítimos </t>
  </si>
  <si>
    <t xml:space="preserve">1.02.2.69. Tasas Servicio de seguridad marítima </t>
  </si>
  <si>
    <t>1.02.2.70. Expedición de tarjetas de reservista y provisional</t>
  </si>
  <si>
    <t xml:space="preserve">1.02.2.71. Expedición de cédulas militares y policiales </t>
  </si>
  <si>
    <t>Multas Superintendencias</t>
  </si>
  <si>
    <t>Sanciones aduaneras</t>
  </si>
  <si>
    <t xml:space="preserve">Recursos FRISCO </t>
  </si>
  <si>
    <t xml:space="preserve">Prescripción especial adquisitivo de dominio </t>
  </si>
  <si>
    <t>Recursos por Acuerdos de Compartición  Ley 1743 de 2014</t>
  </si>
  <si>
    <t>Del Fondo para la Modernización, Descongestión y Bienestar de la Administración de la Justicia</t>
  </si>
  <si>
    <t xml:space="preserve">Dsitribucción Ley 55 de 1985 Superintendencia de Notariado y Registro </t>
  </si>
  <si>
    <t>Sanciones fiscales</t>
  </si>
  <si>
    <t xml:space="preserve">Multas judiciales </t>
  </si>
  <si>
    <t xml:space="preserve">1.02.3.01.01. Multas Superintendencias </t>
  </si>
  <si>
    <t xml:space="preserve">1.02.3.01.02. Sanciones Aduaneras </t>
  </si>
  <si>
    <t xml:space="preserve">1.02.3.01.06. Sanciones fiscales </t>
  </si>
  <si>
    <t xml:space="preserve">1.02.3.01.07. Multas judiciales </t>
  </si>
  <si>
    <t xml:space="preserve">1.02.4.06. Autorización zonas de fondeo - DIMAR </t>
  </si>
  <si>
    <t>Monetización cuota de aprendizaje</t>
  </si>
  <si>
    <t xml:space="preserve">Expedición de antecedentes disciplinarios profesionales </t>
  </si>
  <si>
    <t>63</t>
  </si>
  <si>
    <t xml:space="preserve">Certificados catastrales </t>
  </si>
  <si>
    <t>65</t>
  </si>
  <si>
    <t>66</t>
  </si>
  <si>
    <t>67</t>
  </si>
  <si>
    <t>Expedición de permisos para ejercer actividades pesqueras</t>
  </si>
  <si>
    <t>Expedición de patentes de pesca</t>
  </si>
  <si>
    <t xml:space="preserve">Contraprestación para la provisión de redes y servicios </t>
  </si>
  <si>
    <t>72</t>
  </si>
  <si>
    <t>73</t>
  </si>
  <si>
    <t>74</t>
  </si>
  <si>
    <t xml:space="preserve">1.02.2.63. Expedición de antecedentes disciplinarios profesionales </t>
  </si>
  <si>
    <t xml:space="preserve">1.02.2.65. Certificados catastrales </t>
  </si>
  <si>
    <t>1.02.2.72. Expedición de permisos para ejercer actividades pesqueras</t>
  </si>
  <si>
    <t>1.02.2.73. Expedición de patentes de pesca</t>
  </si>
  <si>
    <t xml:space="preserve">1.02.2.74. Contraprestación para la provisión de redes y servicios </t>
  </si>
  <si>
    <t xml:space="preserve">Devolución IVA - Instituciones de educación superior </t>
  </si>
  <si>
    <t xml:space="preserve">1.02.1.04.48. Monetización cuota de aprendizaje </t>
  </si>
  <si>
    <t>1.02.6.04 Devolución IVA - Instituciones de educación superior</t>
  </si>
  <si>
    <t>Mercancías Aprehendidas, Decomisadas o Abandonadas</t>
  </si>
  <si>
    <t>6010</t>
  </si>
  <si>
    <t>6013</t>
  </si>
  <si>
    <t>6014</t>
  </si>
  <si>
    <t>6015</t>
  </si>
  <si>
    <t>6017</t>
  </si>
  <si>
    <t>6019</t>
  </si>
  <si>
    <t>FONDO DE RECURSOS SOAT Y FONSAT (ANTES FOSYGA)</t>
  </si>
  <si>
    <t>6021</t>
  </si>
  <si>
    <t>6022</t>
  </si>
  <si>
    <t>6024</t>
  </si>
  <si>
    <t>6025</t>
  </si>
  <si>
    <t>6031</t>
  </si>
  <si>
    <t>6033</t>
  </si>
  <si>
    <t>6034</t>
  </si>
  <si>
    <t>6035</t>
  </si>
  <si>
    <t>6036</t>
  </si>
  <si>
    <t>6039</t>
  </si>
  <si>
    <t>6040</t>
  </si>
  <si>
    <t>FONDO SUBSIDIO SOBRETASA GASOLINA LEY 488/98</t>
  </si>
  <si>
    <t>6041</t>
  </si>
  <si>
    <t>FONDO PENSIONES SUPERINTENDENCIAS, CARBOCOL Y CAMINOS VECINALES</t>
  </si>
  <si>
    <t>6042</t>
  </si>
  <si>
    <t>6043</t>
  </si>
  <si>
    <t>FONDO SOBRETASA AL ACPM (LEY 488/98)</t>
  </si>
  <si>
    <t>6046</t>
  </si>
  <si>
    <t>6049</t>
  </si>
  <si>
    <t>6050</t>
  </si>
  <si>
    <t>6051</t>
  </si>
  <si>
    <t>FONDO APOYO FINANCIERO ZONAS  NO INTERCONECTADAS (FAZNI)</t>
  </si>
  <si>
    <t>6052</t>
  </si>
  <si>
    <t>FONDO APOYO FINANCIERO PARA LA ENERGIZACIÓN DE LAS ZONAS RURALES INTERCONECTADAS (FAER)</t>
  </si>
  <si>
    <t>6053</t>
  </si>
  <si>
    <t>6055</t>
  </si>
  <si>
    <t>6056</t>
  </si>
  <si>
    <t>FONDO ESPECIAL DE ENERGÍA SOCIAL (FOES ART.118 DE LA LEY 812 DE 2003).</t>
  </si>
  <si>
    <t>6057</t>
  </si>
  <si>
    <t>6059</t>
  </si>
  <si>
    <t>6060</t>
  </si>
  <si>
    <t>6061</t>
  </si>
  <si>
    <t>6062</t>
  </si>
  <si>
    <t>6063</t>
  </si>
  <si>
    <t>6066</t>
  </si>
  <si>
    <t>FONDO DE MODERNIZACIÓN, DESCONGESTIÓN Y BIENESTAR DE LA ADMINISTRACIÓN DE   JUSTICIA</t>
  </si>
  <si>
    <t>6067</t>
  </si>
  <si>
    <t>FONDO RENTAS MONOPOLIO PARA EL SECTOR SALUD - LEY 643 DE 2001</t>
  </si>
  <si>
    <t>6068</t>
  </si>
  <si>
    <t>6069</t>
  </si>
  <si>
    <t>6070</t>
  </si>
  <si>
    <t>FONDOS MINISTERIO JUSTICIA</t>
  </si>
  <si>
    <t>6071</t>
  </si>
  <si>
    <t>6074</t>
  </si>
  <si>
    <t>6075</t>
  </si>
  <si>
    <t>6077</t>
  </si>
  <si>
    <t>6078</t>
  </si>
  <si>
    <t>FONDO DE REPARACIÓN DE VICTIMAS</t>
  </si>
  <si>
    <t>FONDO NACIONAL DE SEGURIDAD VIAL</t>
  </si>
  <si>
    <t>FONDO FISCALIZACIÓN MINERA</t>
  </si>
  <si>
    <t>FONDO VIVIENDA - SENA</t>
  </si>
  <si>
    <t>FONDO VIVIENDA - SUPERINTENDENCIA NOTARIADO Y REGISTRO</t>
  </si>
  <si>
    <t>3210</t>
  </si>
  <si>
    <t>FONDO DE CURADORES URBANOS</t>
  </si>
  <si>
    <t>3211</t>
  </si>
  <si>
    <t>3212</t>
  </si>
  <si>
    <t>CONTRIBUCIONES ESPECIALES  - EP</t>
  </si>
  <si>
    <t>FONDOS ESPECIALES - CONTRIBUCCIONES PARAFISCALES DE LA NACIÓN</t>
  </si>
  <si>
    <t xml:space="preserve">Cesantías definitivas </t>
  </si>
  <si>
    <t xml:space="preserve">Cesantías parciales </t>
  </si>
  <si>
    <t>Deuda Cesantías soldados profesionales afiliados Caja Promotora de Vivienda Militar y de Policía - CPVMP</t>
  </si>
  <si>
    <t>Deuda Cesantías Policía Nacional afiliados Caja Promotora de Vivienda Militar y de Policía - CPVMP</t>
  </si>
  <si>
    <t>Principal</t>
  </si>
  <si>
    <t>Tasa de cambio</t>
  </si>
  <si>
    <t>021401</t>
  </si>
  <si>
    <t>021402</t>
  </si>
  <si>
    <t>231100</t>
  </si>
  <si>
    <t>CORPORACIÓN AGENCIA NACIONAL DE GOBIERNO DIGITAL - AND</t>
  </si>
  <si>
    <t>DIRECCIÓN DE LA AUTORIDAD NACIONAL DE CONSULTA PREVIA</t>
  </si>
  <si>
    <t>MINISTERIO DE CIENCIA, TECNOLOGÍA E INNOVACIÓN - GESTIÓN GENERAL</t>
  </si>
  <si>
    <t>FONDO DE LA DIRECCIÓN DE CONSULTA PREVIA</t>
  </si>
  <si>
    <t>FONDO PARA EL FORTALECIMIENTO DE LA INSPECCIÓN, VIGILANCIA Y CONTROL DEL TRABAJO Y LA SEGURIDAD SOCIAL - FIVICOT</t>
  </si>
  <si>
    <t>Contribución SOAT</t>
  </si>
  <si>
    <t>55</t>
  </si>
  <si>
    <t>Aporte de contratistas por el uso económico del subsuelo</t>
  </si>
  <si>
    <t>Contribución de recuperación de la inversión</t>
  </si>
  <si>
    <t>56</t>
  </si>
  <si>
    <t>Contribución - Comisión de regulación de comunicaciones</t>
  </si>
  <si>
    <t>1.02.1.04.01. Contribución - Comisión de regulación de comunicaciones</t>
  </si>
  <si>
    <t>Contribución - Superintendencia de sociedades</t>
  </si>
  <si>
    <t>1.02.1.04.06. Contribución – Superintendencia de sociedades</t>
  </si>
  <si>
    <t>1.02.1.04.44. Contribución SOAT</t>
  </si>
  <si>
    <t>1.02.1.04.55. Aporte de contratistas por el uso económico del subsuelo</t>
  </si>
  <si>
    <t>1.02.1.04.56. Contribución de recuperación de la inversión</t>
  </si>
  <si>
    <t>FONSAT</t>
  </si>
  <si>
    <t>Permisos de importación y exportación de fauna y flora -CITES</t>
  </si>
  <si>
    <t>Acreditación para procesos de selección</t>
  </si>
  <si>
    <t>78</t>
  </si>
  <si>
    <t>79</t>
  </si>
  <si>
    <t>Servicios de inspección</t>
  </si>
  <si>
    <t>80</t>
  </si>
  <si>
    <t>Tasa por la prestación del servicio público de adecuación de tierras</t>
  </si>
  <si>
    <t>1.02.2.77. Permisos de importación y exportación de fauna y flora -CITES</t>
  </si>
  <si>
    <t>1.02.2.78. Acreditación para procesos de selección</t>
  </si>
  <si>
    <t>1.02.2.80. Servicios de inspección</t>
  </si>
  <si>
    <t>1.02.2.81. Tasa por la prestación del servicio público de adecuación de tierras</t>
  </si>
  <si>
    <t>Tasa sobre tarifas por servicios de los organismos de apoyo</t>
  </si>
  <si>
    <t>Tasa por la realización de la consulta previa</t>
  </si>
  <si>
    <t>1.02.2.76. Tasa sobre tarifas por servicios de organismos de apoyo</t>
  </si>
  <si>
    <t>1.02.2.82. Tasa por la realización de consulta previa</t>
  </si>
  <si>
    <t>Permiso por acceso a recursos genéticos</t>
  </si>
  <si>
    <t>1.02.4.07 Permiso por acceso a recurso genéticos</t>
  </si>
  <si>
    <t>Recursos de terceros</t>
  </si>
  <si>
    <t>Compensación UPC - SSS</t>
  </si>
  <si>
    <t>Compensación UPC</t>
  </si>
  <si>
    <t>Compensación promoción y prevención</t>
  </si>
  <si>
    <t>Compensación prestaciones económicas (licencias e incapacidades)</t>
  </si>
  <si>
    <t>Cuenta de alto costo</t>
  </si>
  <si>
    <t>Mercancias aprehendidas, decomisadas o abandonadas</t>
  </si>
  <si>
    <t>Rendimientos recursos de terceros</t>
  </si>
  <si>
    <t>Auxilio mutuo</t>
  </si>
  <si>
    <t>Contribución de vigilancia - superintendencia nacional de salud</t>
  </si>
  <si>
    <t>1.02.1.04.57. Contribución de vigilancia - superintendencia nacional de salud</t>
  </si>
  <si>
    <t>Derechos de inscripción</t>
  </si>
  <si>
    <t>Tasa de recuperación de costos de servicios del ICA</t>
  </si>
  <si>
    <t>85</t>
  </si>
  <si>
    <t>Tasa por el trámite de control previo de integraciones empresariales</t>
  </si>
  <si>
    <t>86</t>
  </si>
  <si>
    <t>Tasa por servicios de información</t>
  </si>
  <si>
    <t xml:space="preserve">1.02.2.82. Tasa por la realización de la consulta previa </t>
  </si>
  <si>
    <t xml:space="preserve">1.02.2.83.  Derechos de inscripción </t>
  </si>
  <si>
    <t xml:space="preserve">1.02.2.85. Tasa de recuperación de costos de servicios del ICA </t>
  </si>
  <si>
    <t xml:space="preserve">1.02.2.86. Tasa por el trámite de control previo de integraciones empresariales </t>
  </si>
  <si>
    <t xml:space="preserve">1.02.2.87. Tasa por servicios de información </t>
  </si>
  <si>
    <t>Servicios de tecnologías de salud no financiados con  UPC y no excluidos del SGSSS</t>
  </si>
  <si>
    <t>Contribución adicional con destino al Fondo Empresarial</t>
  </si>
  <si>
    <t>1.02.1.04.58. Contribuciones del sector eléctrico</t>
  </si>
  <si>
    <t>Contribución del sector eléctrico</t>
  </si>
  <si>
    <t>1.02.1.04.60. Contribución adicional con destino al Fondo Empresarial</t>
  </si>
  <si>
    <t>Impuestos directos</t>
  </si>
  <si>
    <t>Impuesto solidario por el COVID-19</t>
  </si>
  <si>
    <t>1.01.1 IMPUESTOS DIRECTOS</t>
  </si>
  <si>
    <t>IMPUESTOS DIRECTOS -FE</t>
  </si>
  <si>
    <t>1.01.1.13 Impuesto solidario por el COVID-19</t>
  </si>
  <si>
    <t>Aporte solidario por el COVID-19</t>
  </si>
  <si>
    <t>1.02.1.04.54 FONSAT</t>
  </si>
  <si>
    <t xml:space="preserve">1.02.1.04.59 Aporte solidario por el COVID-19 </t>
  </si>
  <si>
    <t xml:space="preserve">       Otras entidades e instutuciones</t>
  </si>
  <si>
    <t>Títulos de solidaridad (TDS)</t>
  </si>
  <si>
    <t>Fondo de riesgos laborales (FDL)</t>
  </si>
  <si>
    <t>FONDO DE MITIGACIÓN DE EMERGENCIAS - FOME</t>
  </si>
  <si>
    <t>SENADO DE LA REPÚBLICA</t>
  </si>
  <si>
    <t>CÁMARA DE REPRESENTANTES</t>
  </si>
  <si>
    <t>152100</t>
  </si>
  <si>
    <t>UNIDAD ADMINISTRATIVA ESPECIAL DE LA JUSTICIA PENAL MILITAR Y POLICIAL</t>
  </si>
  <si>
    <t>224600</t>
  </si>
  <si>
    <t>FONDO ÚNICO DE TECNOLOGÍAS DE LA INFORMACIÓN Y LAS COMUNICACIONES</t>
  </si>
  <si>
    <t>230800</t>
  </si>
  <si>
    <t>231200</t>
  </si>
  <si>
    <t>290400</t>
  </si>
  <si>
    <t>SERVICIO NACIONAL DE APRENDIZAJE (SENA)</t>
  </si>
  <si>
    <t>370102</t>
  </si>
  <si>
    <t>390101</t>
  </si>
  <si>
    <t>INSTITUTO COLOMBIANO DE BIENESTAR FAMILIAR (ICBF)</t>
  </si>
  <si>
    <t>440101</t>
  </si>
  <si>
    <t>440300</t>
  </si>
  <si>
    <t>090</t>
  </si>
  <si>
    <t>SALARIO</t>
  </si>
  <si>
    <t>CONTRIBUCIONES INHERENTES A LA NÓMINA</t>
  </si>
  <si>
    <t>GASTOS DE PERSONAL</t>
  </si>
  <si>
    <t>PLANTA DE PERSONAL PERMANENTE</t>
  </si>
  <si>
    <t>REMUNERACIONES NO CONSTITUTIVAS DE FACTOR SALARIAL</t>
  </si>
  <si>
    <t>OTROS GASTOS DE PERSONAL - DISTRIBUCIÓN PREVIO CONCEPTO DGPPN</t>
  </si>
  <si>
    <t>PERSONAL SUPERNUMERARIO Y PLANTA TEMPORAL</t>
  </si>
  <si>
    <t>PERSONAL EXTRANJERO EN CONSULADOS Y EMBAJADAS (LOCAL)</t>
  </si>
  <si>
    <t>ADQUISICIÓN DE BIENES  Y SERVICIOS</t>
  </si>
  <si>
    <t>TRANSFERENCIAS CORRIENTES</t>
  </si>
  <si>
    <t>SUBVENCIONES</t>
  </si>
  <si>
    <t xml:space="preserve">A EMPRESAS  PÚBLICAS FINANCIERAS </t>
  </si>
  <si>
    <t>TRANSFERENCIA DE RECURSOS AL PATRIMONIO AUTÓNOMO FIDEICOMISO DE PROMOCIÓN DE EXPORTACIONES - PROEXPORT. ARTÍCULO 33 LEY 1328 DE 2009</t>
  </si>
  <si>
    <t>TRANSFERENCIA FONTUR ARTÍCULO 21 LEY 1558 DE 2012</t>
  </si>
  <si>
    <t xml:space="preserve">A EMPRESAS  PÚBLICAS NO FINANCIERAS </t>
  </si>
  <si>
    <t>SUBVENCIONES A SATENA S.A. COMO ÚNICO OPERADOR DE RUTAS SOCIALES. (ART. 240 LEY 1753 DE 2015)</t>
  </si>
  <si>
    <t>A EMPRESAS PRIVADAS FINANCIERAS</t>
  </si>
  <si>
    <t>A EMPRESAS PRIVADAS NO FINANCIERAS</t>
  </si>
  <si>
    <t>TRANSFERENCIA A LOS PROVEEDORES DE REDES Y SERVICIOS DE TELECOMUNICACIONES ART 58 DE LEY 1450 DE 2011</t>
  </si>
  <si>
    <t>PROGRAMA DE SEGUROS PARA EL SECTOR EXPORTADOR</t>
  </si>
  <si>
    <t>INCENTIVO A LAS INVERSIONES EN HIDROCARBUROS Y MINERÍA - CERTIFICADO DE REEMBOLSO TRIBUTARIO - CERT. ARTÍCULO 365 DE LA LEY 1819 DE 2016.</t>
  </si>
  <si>
    <t>CUBRIMIENTO DE COSTOS NO RECUPERABLES VIA TARIFA O SUBSIDIO DE LA OPERACIÓN INTEGRAL DEL SERVICIO DE ASEO – DEPARTAMENTO ARCHIPIÉLAGO DE SAN ANDRÉS, PROVIDENCIA Y SANTA CATALINA</t>
  </si>
  <si>
    <t>A GOBIERNOS Y ORGANIZACIONES INTERNACIONALES</t>
  </si>
  <si>
    <t>A GOBIERNOS EXTRANJEROS</t>
  </si>
  <si>
    <t xml:space="preserve">A ORGANIZACIONES INTERNACIONALES </t>
  </si>
  <si>
    <t>091</t>
  </si>
  <si>
    <t>092</t>
  </si>
  <si>
    <t>093</t>
  </si>
  <si>
    <t>FONDO DE COOPERACIÓN Y ASISTENCIA INTERNACIONAL  (LEY 318 DE 1996)</t>
  </si>
  <si>
    <t>A ENTIDADES DEL GOBIERNO</t>
  </si>
  <si>
    <t>A ÓRGANOS DEL PGN</t>
  </si>
  <si>
    <t>FONDO DE PROGRAMAS ESPECIALES PARA LA PAZ: PROGRAMA DE REINTEGRACIÓN SOCIAL Y ECONÓMICA</t>
  </si>
  <si>
    <t>TRANSFERIR A LA UPME LEY 143 DE 1994</t>
  </si>
  <si>
    <t>A LA COMISIÓN DE REGULACIÓN DE COMUNICACIONES - CRC.  ARTICULO 20 LEY 1978 DE 2019</t>
  </si>
  <si>
    <t>FONDO DE CAPACITACIÓN Y PUBLICACIONES CONTRALORÍA GENERAL DE LA REPÚBLICA - DECRETO 267 DE 2000 Y LEY 1807 DE 2016</t>
  </si>
  <si>
    <t>DEFENSORÍA PÚBLICA (LEY 24 DE 1992)</t>
  </si>
  <si>
    <t>FONDO PARA LA DEFENSA DE LOS DERECHOS E INTERESES COLECTIVOS -LEY 472 DE 1998.</t>
  </si>
  <si>
    <t>PROGRAMA DE PROTECCIÓN A PERSONAS QUE SE ENCUENTRAN EN SITUACIÓN DE RIESGO CONTRA SU VIDA, INTEGRIDAD, SEGURIDAD O LIBERTAD, POR CAUSAS RELACIONADAS CON LA VIOLENCIA EN COLOMBIA</t>
  </si>
  <si>
    <t>TRANSFERIR A LA AUTORIDAD NACIONAL DE LICENCIAS AMBIENTALES ANLA. ARTÍCULO 96 LEY 633 DE 2000</t>
  </si>
  <si>
    <t>TRANSFERIR A LA AGENCIA NACIONAL DEL ESPECTRO ARTICULO 31 LEY 1341 DE 2009 Y ARTICULO 6O. DEL DECRETO 4169 DE 2011</t>
  </si>
  <si>
    <t>TRANSFERIR A LA SUPERINTENDENCIA DE INDUSTRIA Y COMERCIO DECRETOS 1130 Y 1620 DE 1999 Y 2003.  LEYES 1341 Y 1369 DE 2009</t>
  </si>
  <si>
    <t>PROGRAMAS PARA LA PARTICIPACIÓN CIUDADANA</t>
  </si>
  <si>
    <t>ADJUDICACIÓN Y LIBERACIÓN JUDICIAL</t>
  </si>
  <si>
    <t>ATENCIÓN REHABILITACIÓN AL RECLUSO</t>
  </si>
  <si>
    <t>IMPLEMENTACIÓN Y DESARROLLO DEL SISTEMA INTEGRAL DE TRATAMIENTO PROGRESIVO PENITENCIARIO</t>
  </si>
  <si>
    <t>SERVICIO POSPENITENCIARIO LEY 65 DE 1993</t>
  </si>
  <si>
    <t>FONDO DE FOMENTO AGROPECUARIO DECRETO LEY  1279 DE 1994</t>
  </si>
  <si>
    <t>FONDO DE COMPENSACIÓN AMBIENTAL DISTRIBUCIÓN COMITÉ FONDO-MINISTERIO DEL MEDIO AMBIENTE ARTÍCULO 24 LEY 344 DE 1996</t>
  </si>
  <si>
    <t>PROGRAMA DE DESMOVILIZACIÓN Y SOMETIMIENTO (DECRETO 128 DE 2003 Y 965 DE 2020)</t>
  </si>
  <si>
    <t>TRANSFERENCIA AL HOSPITAL MILITAR CENTRAL</t>
  </si>
  <si>
    <t>FONDO DE COMPENSACIÓN INTERMINISTERIAL</t>
  </si>
  <si>
    <t>GASTOS INHERENTES A LA INTERVENCIÓN ADMINISTRATIVA PARÁGRAFO  3,  ART. 10, DECRETO 4334 DE 2008, ART. 1   DECRETO 1761 DE 2009</t>
  </si>
  <si>
    <t>FONDO PARA LA LUCHA CONTRA LAS DROGAS</t>
  </si>
  <si>
    <t>DECISIONES JUDICIALES EN CONTRA DE LA NACIÓN EN LA LIQUIDACIÓN DE ENTIDADES PÚBLICAS DEL ORDEN NACIONAL</t>
  </si>
  <si>
    <t>CONVENIO POLICÍA NACIONAL - DIVISIÓN CARRETERAS</t>
  </si>
  <si>
    <t>APOYO COMITÉ INTERINSTITUCIONAL DE ALERTAS TEMPRANAS CIAT SENTENCIA T-025 DE 2004.</t>
  </si>
  <si>
    <t>FONDO NACIONAL DE SEGURIDAD Y CONVIVENCIA CIUDADANA -FONSECON</t>
  </si>
  <si>
    <t>FONDO NACIONAL PARA LA LUCHA CONTRA LA TRATA DE PERSONAS. LEY 985 DE 2005 Y DECRETO 4319 DE 2006</t>
  </si>
  <si>
    <t>FORTALECIMIENTO A LA CONSULTA PREVIA. CONVENIO 169 OIT, LEY 21 DE 1991, LEY 70 DE 1993</t>
  </si>
  <si>
    <t>FORTALECIMIENTO A LA GESTIÓN TERRITORIAL Y BUEN GOBIERNO LOCAL</t>
  </si>
  <si>
    <t>IMPLEMENTACIÓN LEY 985 DE 2005 SOBRE TRATA DE PERSONAS</t>
  </si>
  <si>
    <t>PROGRAMA ACTUALIZACIÓN DE LÍDERES SINDICALES</t>
  </si>
  <si>
    <t>EDUCACIÓN DE NINAS Y NIÑOS EN SITUACIONES ESPECIALES</t>
  </si>
  <si>
    <t>MEJORAMIENTO DE LA ENSEÑANZA DE LAS LENGUAS EXTRANJERAS EN EDUCACIÓN BÁSICA</t>
  </si>
  <si>
    <t>FONDO DE PROGRAMAS ESPECIALES PARA LA PAZ</t>
  </si>
  <si>
    <t>PLAN DE PROMOCIÓN DE COLOMBIA EN EL EXTERIOR</t>
  </si>
  <si>
    <t>FONDO DE PROTECCIÓN DE JUSTICIA. DECRETO 1890 DE 1999 Y DECRETO 200 DE 2003</t>
  </si>
  <si>
    <t>FONDO PARA LOS NOTARIOS DE INSUFICIENTES INGRESOS. DECRETO 1672 DE 1997</t>
  </si>
  <si>
    <t>FONDO EMPRESARIAL - LEY 812 DE 2003</t>
  </si>
  <si>
    <t>DEPORTACIÓN A EXTRANJEROS</t>
  </si>
  <si>
    <t>FONDO PARA LA REPARACIÓN DE LAS VICTIMAS (ART. 54 LEY 975 DE 2005)</t>
  </si>
  <si>
    <t>PRESTAMOS DIRECTOS (LEY 106/93)</t>
  </si>
  <si>
    <t>FONDO ESPECIAL COMISIÓN NACIONAL DE BÚSQUEDA (ART. 18 LEY 971 DE 2005)</t>
  </si>
  <si>
    <t>FONDO DE CONTINGENCIAS DE LAS ENTIDADES ESTATALES</t>
  </si>
  <si>
    <t>FONDO PARA LA REHABILITACIÓN, INVERSIÓN SOCIAL Y LUCHA CONTRA EL CRIMEN ORGANIZADO</t>
  </si>
  <si>
    <t>APOYO A LAS DISPOSICIONES PARA GARANTIZAR EL PLENO EJERCICIO DE LOS DERECHOS DE LAS PERSONAS CON DISCAPACIDAD. LEY 1618 DE 2013</t>
  </si>
  <si>
    <t>CONGRESO DE MEDICINA LEGAL Y CIENCIAS FORENSES</t>
  </si>
  <si>
    <t>DESARROLLO DE FUNCIONES DE APOYO AL SECTOR AGROPECUARIO EN CIENCIA, TECNOLOGÍA E INNOVACIÓN A CARGO DE CORPOICA A NIVEL NACIONAL. LEY 1731 DE 2014</t>
  </si>
  <si>
    <t>COMISIÓN DE BÚSQUEDA DE PERSONAS DESAPARECIDAS LEY 589 DE 2000</t>
  </si>
  <si>
    <t>GASTOS DE ADMINISTRACIÓN DE PENSIONES, NÓMINA, ARCHIVO Y OTRAS ACTIVIDADES INHERENTES DECRETO 4986 DE 2007, DECRETO 2721 DE 2008 Y DECRETO 2601 DE 2009</t>
  </si>
  <si>
    <t>RECURSOS PARA LA CORPORACIÓN AUTÓNOMA REGIONAL DEL RIO GRANDE DE LA MAGDALENA. ARTíCULO 17 LEY 161 DE 1994</t>
  </si>
  <si>
    <t>ATENCIÓN DE PROCESOS JUDICIALES Y RECLAMACIONES ADMINISTRATIVAS DEL EXTINTO DAS O SU FONDO ROTATORIO. ART. 238 LEY 1753 DE 2015 - PND</t>
  </si>
  <si>
    <t>PAGOS BENEFICIARIOS FUNDACIÓN SAN JUAN DE DIOS DERIVADOS DEL FALLO SU-484 2008 CORTE CONSTITUCIONAL</t>
  </si>
  <si>
    <t>MESADAS PENSIONALES DE LA SUPERINTENDENCIA DE SOCIEDADES A TRAVÉS DEL FOPEP</t>
  </si>
  <si>
    <t>TRANSFERENCIAS PARA LA ESTRATEGIA DE INTERACCIÓN Y DIÁLOGO PERMANENTE ENTRE LAS AUTORIDADES DE ORDEN TERRITORIAL, GOBIERNO NACIONAL Y LOS CIUDADANOS</t>
  </si>
  <si>
    <t>DEFENSA DE LOS INTERESES DEL ESTADO EN CONTROVERSIAS INTERNACIONALES</t>
  </si>
  <si>
    <t>FONDO PARA LA MODERNIZACIÓN, DESCONGESTIÓN Y BIENESTAR DE LA ADMINISTRACIÓN DE JUSTICIA</t>
  </si>
  <si>
    <t>TRANSFERENCIA PARA ENTIDADES EN PROCESO DE LIQUIDACIÓN</t>
  </si>
  <si>
    <t>FONDO DE LA DIRECCIÓN DE CONSULTA PREVIA. ART. 161 LEY 1955 DE 2019</t>
  </si>
  <si>
    <t>APOYO A ACTIVIDADES DEL MINTIC. ART 22 LEY 1978 DE 2019</t>
  </si>
  <si>
    <t>DISTRIBUCIÓN RECURSOS CONCESIONES FÉRREAS Y AÉREAS. ART. 308 LEY 1955 DE 2019</t>
  </si>
  <si>
    <t xml:space="preserve">FONDO NACIONAL DE EMERGENCIAS SANITARIAS Y FITOSANITARIAS DEL INSTITUTO COLOMBIANO AGROPECUARIO – ICA. </t>
  </si>
  <si>
    <t>FONDO DE DEFENSA TÉCNICA Y ESPECIALIZADA DE LOS MIEMBROS DE LA FUERZA PÚBLICA</t>
  </si>
  <si>
    <t>COMITÉ AUTÓNOMO DE LA REGLA FISCAL - CARF. Art. 61, LEY 2155 DE 2021.</t>
  </si>
  <si>
    <t>OTRAS TRANSFERENCIAS - DISTRIBUCIÓN PREVIO CONCEPTO DGPPN</t>
  </si>
  <si>
    <t>A ENTIDADES TERRITORIALES DISTINTAS AL SISTEMA GENERAL DE PARTICIPACIONES</t>
  </si>
  <si>
    <t>APOYO A PROGRAMAS DE DESARROLLO DE LA SALUD LEY 100 DE 1993</t>
  </si>
  <si>
    <t>ASISTENCIA ANCIANOS, NIÑOS ADOPTIVOS Y POBLACIÓN DESPROTEGIDA LEY 1251 DE 2002</t>
  </si>
  <si>
    <t>RECURSOS A MUNICIPIOS, ESPECTÁCULOS PÚBLICOS ART. 7 DE LA LEY 1493 DEL 26 DE DICIEMBRE DE 2011</t>
  </si>
  <si>
    <t>SUMINISTRO DE MEDICAMENTOS DE LEISHIMANIASIS</t>
  </si>
  <si>
    <t>PREVENCIÓN DE LA FARMACODEPENDENCIA Y DE MEDICAMENTOS DE CONTROL ESPECIAL</t>
  </si>
  <si>
    <t>DEPARTAMENTO ARCHIPIÉLAGO DE SAN ANDRÉS, PROVIDENCIA Y SANTA CATALINA (LEY 1A. DE 1972)</t>
  </si>
  <si>
    <t>FONDO DE DESARROLLO PARA LA GUAJIRA - FONDEG, ARTÍCULO 19 LEY 677 DE 2001</t>
  </si>
  <si>
    <t>RECURSOS DE ORO Y PLATINO PARA LOS MUNICIPIOS PRODUCTORES DECRETO 2173 DE 1992</t>
  </si>
  <si>
    <t>RECURSOS A LOS MUNICIPIOS CON RESGUARDOS INDÍGENAS ART. 24 LEY 44 DE 1990, ART. 184 LEY 223 DE 1995</t>
  </si>
  <si>
    <t>APORTES A PROGRAMAS DE PREVENCIÓN Y CONTROL DE ENFERMEDADES TRANSMITIDAS POR VECTORES</t>
  </si>
  <si>
    <t>PUEBLO NUKAK MAKU (ARTÍCULO 35 DECRETO 1953 DE 2014)</t>
  </si>
  <si>
    <t>RECURSOS A LOS MUNICIPIOS CON TERRITORIOS COLECTIVOS DE COMUNIDADES NEGRAS. ARTÍCULO 255 LEY 1753 DE 2015</t>
  </si>
  <si>
    <t>SEGUIMIENTO, ACTUALIZACIÓN DE CÁLCULOS ACTUARIALES, DISEÑO DE ADMÓN. FINANCIERA DEL PASIVO PENSIONAL DE LAS ENTIDADES TERRITORIALES (ARTICULO 48 DE LA LEY 863 DE 2003)</t>
  </si>
  <si>
    <t>PAGO ACREENCIAS LEY 226 DE 1995</t>
  </si>
  <si>
    <t>CUMPLIMIENTO PARÁGRAFO ÚNICO ARTÍCULO 4° LEY 1393 DE 2010. COMPENSACIÓN DEPARTAMENTOS</t>
  </si>
  <si>
    <t>COMPENSACIÓN DE LAS DISMINUCIONES DEL RECAUDO POR CONCEPTO DE DERECHOS DE EXPLOTACIÓN DEL JUEGO DE APUESTAS PERMANENTES.  DECRETO 2550 DE 2012</t>
  </si>
  <si>
    <t>CUMPLIMIENTO PARÁGRAFO ÚNICO ARTÍCULO 4° LEY 1393 DE 2010. COMPENSACIÓN DISTRITO CAPITAL</t>
  </si>
  <si>
    <t>TRANSFERENCIA A DEPARTAMENTOS, MUNICIPIOS Y FONPET, RECURSOS DE JUEGOS DE SUERTE Y AZAR - LEY 643 DE 2001</t>
  </si>
  <si>
    <t>DISTRIBUCIÓN DE RECURSOS IMPUESTO NACIONAL AL CONSUMO SOBRE LOS SERVICIOS DE TELEFONÍA MÓVIL - SECTOR CULTURA, ART 201 LEY 1819 DE 2016</t>
  </si>
  <si>
    <t>ORGANIZACIÓN Y FUNCIONAMIENTO DEPARTAMENTO DEL AMAZONAS</t>
  </si>
  <si>
    <t>ORGANIZACIÓN Y FUNCIONAMIENTO DEPARTAMENTO DEL GUAINÍA</t>
  </si>
  <si>
    <t>ORGANIZACIÓN Y FUNCIONAMIENTO DEPARTAMENTO DEL GUAVIARE</t>
  </si>
  <si>
    <t>ORGANIZACIÓN Y FUNCIONAMIENTO DEPARTAMENTO DEL VAUPES</t>
  </si>
  <si>
    <t>ORGANIZACIÓN Y FUNCIONAMIENTO DEPARTAMENTO DEL VICHADA</t>
  </si>
  <si>
    <t>PARTICIPACIÓN IVA - DEPARTAMENTO ARCHIPIÉLAGO DE SAN ANDRÉS PROVIDENCIA Y SANTA CATALINA</t>
  </si>
  <si>
    <t>PARTICIPACIÓN IVA - DEPARTAMENTO DEL AMAZONAS</t>
  </si>
  <si>
    <t>PARTICIPACIÓN IVA - DEPARTAMENTO DEL ARAUCA</t>
  </si>
  <si>
    <t>PARTICIPACIÓN IVA - DEPARTAMENTO DEL CASANARE</t>
  </si>
  <si>
    <t>PARTICIPACIÓN IVA - DEPARTAMENTO DEL GUAINÍA</t>
  </si>
  <si>
    <t>PARTICIPACIÓN IVA - DEPARTAMENTO DEL GUAVIARE</t>
  </si>
  <si>
    <t>PARTICIPACIÓN IVA - DEPARTAMENTO DEL PUTUMAYO</t>
  </si>
  <si>
    <t>PARTICIPACIÓN IVA - DEPARTAMENTO DEL VAUPES</t>
  </si>
  <si>
    <t>PARTICIPACIÓN IVA - DEPARTAMENTO DEL VICHADA</t>
  </si>
  <si>
    <t>TRANSFERIR POR REGALíAS DERIVADAS EXPLOTACIÓN DE SAL EN MANAURE - GUAJIRA. LEYES 141 DE 1994, 549 DE 1993 Y 863 DE 2003.</t>
  </si>
  <si>
    <t>A INSTITUCIONES DE EDUCACIÓN SUPERIOR - ESTABLECIMIENTOS PÚBLICOS DEL ORDEN TERRITORIAL - ARTÍCULO 183 DE LA LEY 1955 DE 2019</t>
  </si>
  <si>
    <t>A ESQUEMAS ASOCIATIVOS</t>
  </si>
  <si>
    <t>A OTRAS ENTIDADES DEL GOBIERNO GENERAL</t>
  </si>
  <si>
    <t>TRANSFERENCIAS BIENESTAR UNIVERSITARIO (LEY 30 DE 1992)</t>
  </si>
  <si>
    <t>ACTIVIDADES DE PROMOCIÓN Y DESARROLLO DE LA CULTURA-CONVENIOS SECTOR PÚBLICO (LEY  397 DE 1997)</t>
  </si>
  <si>
    <t>APOYO A LAS UNIVERSIDADES PÚBLICAS - DESCUENTO VOTACIONES (LEY 403 DE 1997)</t>
  </si>
  <si>
    <t>TRANSFERENCIAS DE EXCEDENTES FINANCIEROS A LA NACIÓN (ART. 16 EOP)</t>
  </si>
  <si>
    <t>PROVISIÓN PARA GASTOS INSTITUCIONALES Y/O SECTORIALES CONTINGENTES- PREVIO CONCEPTO DGPPN</t>
  </si>
  <si>
    <t>LEY 30 DE 1992, ARTICULO 87 - DISTRIBUCIÓN CESU</t>
  </si>
  <si>
    <t>LEY 37 DE 1987 - APORTES CONSERVATORIO DEL TOLIMA.</t>
  </si>
  <si>
    <t>MONITOREO Y VIGILANCIA EDUCACIÓN SUPERIOR PARA DISTRIBUIR</t>
  </si>
  <si>
    <t>TRANSFERENCIA FONDO DE DESARROLLO DE LA EDUCACIÓN SUPERIOR FODESEP - ARTÍCULO 91 LEY 30 DE 1992</t>
  </si>
  <si>
    <t>ATENCIÓN DE DESASTRES Y EMERGENCIAS EN EL TERRITORIO NACIONAL -FONDO NACIONAL DE GESTION DEL RIESGO DE DESASTRES</t>
  </si>
  <si>
    <t xml:space="preserve">FONDO DE RESERVA PARA LA ESTABILIZACIÓN DE LA CARTERA HIPOTECARIA BANCO DE LA REPÚBLICA </t>
  </si>
  <si>
    <t>FONDO NACIONAL DE EMERGENCIAS</t>
  </si>
  <si>
    <t>A INSTITUTOS DE INVESTIGACIÓN LEY 99 DE 1993</t>
  </si>
  <si>
    <t>A UNIVERSIDADES PARA FUNCIONAMIENTO LEY 30 DE 1992 ARTÍCULO 86</t>
  </si>
  <si>
    <t>TRIBUNALES DE ÉTICA MÉDICA, ODONTOLOGÍA Y ENFERMERÍA</t>
  </si>
  <si>
    <t>CONSEJO NACIONAL DEL TRABAJO SOCIAL</t>
  </si>
  <si>
    <t>COMISIÓN NACIONAL INTERSECTORIAL DE ASEGURAMIENTO DE LA CALIDAD DE LA EDUCACIÓN SUPERIOR - CONACES</t>
  </si>
  <si>
    <t>CONSEJO NACIONAL DE ACREDITACIÓN - CNA</t>
  </si>
  <si>
    <t>CONSEJO NACIONAL DE EDUCACIÓN SUPERIOR - CESU (LEY 30 DE 1992)</t>
  </si>
  <si>
    <t>APOYO PARA EL FUNCIONAMIENTO DEL COLEGIO MIGUEL ANTONIO CARO - TRANSFERENCIA AL ICETEX</t>
  </si>
  <si>
    <t>RECURSOS A BANCOLDEX</t>
  </si>
  <si>
    <t>RECURSOS AL FONDO FÍLMICO COLOMBIA (FFC) - LEY 1556 DE 2012</t>
  </si>
  <si>
    <t>CUERPOS CONSULTIVOS</t>
  </si>
  <si>
    <t>APORTES PARA LA CORPORACIÓN DE ALTA TECNOLOGÍA PARA LA DEFENSA</t>
  </si>
  <si>
    <t>AJUSTE IPC VIGENCIAS ANTERIORES - UNIVERSIDADES</t>
  </si>
  <si>
    <t>FONDO PARA LA PARTICIPACIÓN CIUDADANA Y EL FORTALECIMIENTO DE LA DEMOCRACIA. ARTICULO 96 LEY 1757 DE 2015</t>
  </si>
  <si>
    <t>FONDO COLOMBIA EN PAZ (FCP) - DECRETO 691 DE 2017</t>
  </si>
  <si>
    <t>COLEGIO BOYACÁ (DECRETO 3176 DE 2005 ARTÍCULO 2)</t>
  </si>
  <si>
    <t>INSTITUTO TECNOLÓGICO METROPOLITANO</t>
  </si>
  <si>
    <t>INSTITUTO UNIVERSITARIO DE LA PAZ</t>
  </si>
  <si>
    <t>UNIDADES TECNOLÓGICAS DE SANTANDER</t>
  </si>
  <si>
    <t>INSTITUCIÓN UNIVERSITARIA ANTONIO JOSE CAMACHO-UNIAJC</t>
  </si>
  <si>
    <t>INSTITUCIÓN UNIVERSITARIA DE ENVIGADO</t>
  </si>
  <si>
    <t>INSTITUCIÓN UNIVERSITARIA BELLAS ARTES Y CIENCIAS DE BOLÍVAR</t>
  </si>
  <si>
    <t>ESCUELA SUPERIOR TECNOLÓGICA DE ARTES "DEBORA ARANGO"</t>
  </si>
  <si>
    <t>INSTITUTO DEPARTAMENTAL DE BELLAS ARTES</t>
  </si>
  <si>
    <t>POLITÉCNICO COLOMBIANO "JAIME ISAZA CADAVID"</t>
  </si>
  <si>
    <t>TECNOLÓGICO DE ANTIOQUIA</t>
  </si>
  <si>
    <t>ESCUELA NACIONAL DEL DEPORTE - ART. 51 DECRETO 2845 DE 1984</t>
  </si>
  <si>
    <t>TRANSFERENCIA A LA SOCIEDAD FIDUCIARIA DE DESARROLLO AGROPECUARIO S.A. FIDUAGRARIA - PATRIMONIO AUTÓNOMO DE REMANENTES - INCODER EN LIQUIDACIÓN</t>
  </si>
  <si>
    <t>ASEGURAMIENTO EN SALUD (LEYES 100 DE 1993, 1122 DE 2007, 1393 DE 2010, 1438 DE 2011 Y 1607 DE 2012)</t>
  </si>
  <si>
    <t>PREVENCIÓN Y PROMOCIÓN DE LA SALUD</t>
  </si>
  <si>
    <t>MEJORAMIENTO DE LA RED DE URGENCIAS Y ATENCIÓN DE ENFERMEDADES CATASTRÓFICAS Y ACCIDENTES DE TRAFICO (SERVICIOS INTEGRANTES DE SALUD)</t>
  </si>
  <si>
    <t>ASEGURAMIENTO EN SALUD - ENTIDADES TERRITORIALES - IMPUESTO AL CONSUMO DE LICORES</t>
  </si>
  <si>
    <t>PROGRAMAS NACIONALES DE INVESTIGACIÓN, ASISTENCIA TÉCNICA Y DESARROLLO AGROPECUARIO. CONVENIO CON CORPOICA</t>
  </si>
  <si>
    <t xml:space="preserve">A INSTITUTOS TÉCNICOS, TECNOLÓGICOS Y COLEGIOS MAYORES - DECRETO 1052 DE 2006 </t>
  </si>
  <si>
    <t>PROGRAMAS PARA EL APOYO A LAS MYPIMES LEY 590 DE 2000</t>
  </si>
  <si>
    <t>RECURSOS PARA TRANSFERIR A INSTITUCIONES DE EDUCACIÓN SUPERIOR PÚBLICAS - ARTÍCULO 142 DE LA LEY 1819 DE 2016</t>
  </si>
  <si>
    <t>PAGO DE APORTES SOBRE LOS VOLUNTARIOS ACREDITADOS Y ACTIVOS DEL SUBSISTEMA NACIONAL DE PRIMERA RESPUESTA AFILIADOS AL SGRL - DECRETO 1809 DE 2020</t>
  </si>
  <si>
    <t>A  INSTITUCIONES  DE EDUCACIÓN SUPERIOR PÚBLICAS – DESCUENTO DE MATRÍCULAS POR VOTACIONES (LEY 2019 DE 2020)</t>
  </si>
  <si>
    <t>A INSTITUCIONES DE EDUCACIÓN SUPERIOR</t>
  </si>
  <si>
    <t>ÓRGANOS ASESORES Y CONSULTORES DE LA CALIDAD EN EDUCACIÓN SUPERIOR</t>
  </si>
  <si>
    <t>FONDO MUJER EMPRENDE. DECRETO LEY 810 DE 2020 Y LEY 2069 DE 2020.</t>
  </si>
  <si>
    <t>FONDO DE ESTABILIZACIÓN DE PRECIOS DE LOS COMBUSTIBLES - FEPC</t>
  </si>
  <si>
    <t>FONDO SOLIDARIO PARA LA EDUCACIÓN - MATRÍCULA CERO IES PÚBLICAS, ART.27 Ley 2155/2021</t>
  </si>
  <si>
    <t>SISTEMA GENERAL DE PARTICIPACIONES</t>
  </si>
  <si>
    <t>PARTICIPACIÓN PARA EDUCACIÓN</t>
  </si>
  <si>
    <t>PARTICIPACIÓN PARA SALUD</t>
  </si>
  <si>
    <t>PARTICIPACIÓN PARA PROPÓSITO GENERAL</t>
  </si>
  <si>
    <t>MUNICIPIOS DE LA RIBERA DEL RÍO MAGDALENA - ASIGNACIÓNES ESPECIALES</t>
  </si>
  <si>
    <t>PROGRAMAS DE ALIMENTACIÓN ESCOLAR - ASIGNACIÓNES ESPECIALES</t>
  </si>
  <si>
    <t>FONPET - ASIGNACIÓNES ESPECIALES</t>
  </si>
  <si>
    <t>RESGUARDOS INDÍGENAS - ASIGNACIÓNES ESPECIALES</t>
  </si>
  <si>
    <t>AGUA POTABLE Y SANEAMIENTO BÁSICO</t>
  </si>
  <si>
    <t>TRANSFERENCIA ATENCIÓN INTEGRAL A LA PRIMERA INFANCIA</t>
  </si>
  <si>
    <t>PRESTACIONES PARA CUBRIR RIESGOS SOCIALES</t>
  </si>
  <si>
    <t>PRESTACIONES DE ASISTENCIA SOCIAL</t>
  </si>
  <si>
    <t>MESADAS PENSIONALES ENFERMOS DE LEPRA (LEY 148 DE 1961) (DE PENSIONES)</t>
  </si>
  <si>
    <t>TRANSFERIR A COLPENSIONES - ADMINISTRACIÓN BENEFICIOS ECONÓMICOS PERIÓDICOS (LEY 1328 DE 2009 Y DECRETO 604 DE 2013) (OTRAS PRESTACIONES DE JUBILACION)</t>
  </si>
  <si>
    <t>SOSTENIMIENTO EDUCATIVO HIJOS ENFERMOS DE LEPRA (LEY 148 DE 1961) (NO DE PENSIONES)</t>
  </si>
  <si>
    <t>SUBSIDIO ENFERMOS DE LEPRA (DECRETOS 0475 DE 1954/ DECRETO 1975 DE 1957/ LEY 148 DE 1961/ LEY 380 DE 1997) (NO DE PENSIONES)</t>
  </si>
  <si>
    <t>DERECHOS DE LOS SOLDADOS CUANDO RECIBEN LESIONES PERMANENTES, LITERAL F, ART. 40, LEY 48 DE 1993 (NO DE PENSIONES)</t>
  </si>
  <si>
    <t>SUBSIDIO VETERANOS GUERRA DE KOREA Y CONFLICTO CON EL PERÚ. LEY 683 DE 2001 (NO DE PENSIONES)</t>
  </si>
  <si>
    <t>CAMPAÑAS CONTROL LEPRA (LEY 148 DE 1961 / LEY 380 DE 1997) (NO DE PENSIONES)</t>
  </si>
  <si>
    <t>PROGRAMA ATENCIÓN ÁREAS MARGINADAS Y POBLACIÓN DISPERSA (LEY 100 DE 1993) (NO DE PENSIONES)</t>
  </si>
  <si>
    <t>IMPLEMENTACIÓN DEL SISTEMA INTEGRAL DE SALUD EN EL SISTEMA PENITENCIARIO (NO DE PENSIONES)</t>
  </si>
  <si>
    <t>ATENCIÓN INTEGRAL A LA POBLACIÓN DESPLAZADA EN CUMPLIMIENTO DE LA SENTENCIA T-025 DE 2004 (NO DE PENSIONES)</t>
  </si>
  <si>
    <t>ALIMENTACIÓN PARA INTERNOS</t>
  </si>
  <si>
    <t xml:space="preserve">TRANSFERENCIAS MONETARIAS NO CONDICIONADAS Y EXTRAORDINARIAS - PROGRAMA FAMILIAS EN ACCIÓN </t>
  </si>
  <si>
    <t>TRANSFERENCIAS MONETARIAS NO CONDICIONADAS Y EXTRAORDINARIAS - PROGRAMA JÓVENES EN ACCIÓN</t>
  </si>
  <si>
    <t>TRANSFERENCIAS MONETARIAS NO CONDICIONADAS Y EXTRAORDINARIAS - PROGRAMA ADULTO MAYOR</t>
  </si>
  <si>
    <t>PROGRAMA INGRESO SOLIDARIO</t>
  </si>
  <si>
    <t>ATENCION EN SALUD A POBLACION INIMPUTABLE POR TRASTORNO MENTAL (LEY 65 DE 1993) (NO DE PENSIONES)</t>
  </si>
  <si>
    <t>PRESTACIONES SOCIALES RELACIONADAS CON EL EMPLEO</t>
  </si>
  <si>
    <t>MESADAS PENSIONALES (DE PENSIONES)</t>
  </si>
  <si>
    <t>CUOTAS PARTES PENSIONALES (DE PENSIONES)</t>
  </si>
  <si>
    <t>BONOS PENSIONALES (DE PENSIONES)</t>
  </si>
  <si>
    <t>FONDO PRESTACIONES DE LOS PENSIONADOS DE LAS EMPRESAS PRODUCTORAS DE METALES DEL CHOCÓ LEY 50 DE 1990 (DE PENSIONES)</t>
  </si>
  <si>
    <t>FONDO NACIONAL DE PRESTACIONES SOCIALES DEL MAGISTERIO (DE PENSIONES)</t>
  </si>
  <si>
    <t>PRESTACIONES CONVENCIONALES (OTRAS PRESTACIONES DE JUBILACION)</t>
  </si>
  <si>
    <t>OBLIGACIONES CONVENCIONALES PENSIONADOS DEL IDEMA (OTRAS PRESTACIONES DE JUBILACION)</t>
  </si>
  <si>
    <t>APORTES PREVISIÓN PENSIONES VEJEZ JUBILADOS (DE PENSIONES)</t>
  </si>
  <si>
    <t>MESADAS PENSIONALES HOSPITAL SAN JUAN DE DIOS E INSTITUTO MATERNO INFANTIL</t>
  </si>
  <si>
    <t>INCAPACIDADES Y LICENCIAS DE MATERNIDAD Y PATERNIDAD (NO DE PENSIONES)</t>
  </si>
  <si>
    <t>ASIGNACIÓNES DE RETIRO (NO DE PENSIONES)</t>
  </si>
  <si>
    <t>AUXILIOS FUNERARIOS (OTRAS PRESTACIONES DE JUBILACION)</t>
  </si>
  <si>
    <t>APORTE PREVISIÓN SOCIAL SERVICIOS MÉDICOS (OTRAS PRESTACIONES DE JUBILACION)</t>
  </si>
  <si>
    <t>SERVICIOS MÉDICOS, EDUCATIVOS, RECREATIVOS, Y CULTURALES PARA FUNCIONARIOS DE LA CONTRALORÍA GENERAL DE LA REPÚBLICA (ART. 90 Y 91 LEY 106 DE 1993) (NO DE PENSIONES)</t>
  </si>
  <si>
    <t>BIENESTAR SOCIAL DEL PENSIONADO (OTRAS PRESTACIONES DE JUBILACION)</t>
  </si>
  <si>
    <t>INDEMNIZACIONES ENFERMEDAD GENERAL (NO DE PENSIONES)</t>
  </si>
  <si>
    <t>PROMOCIÓN Y PREVENCIÓN EN SALUD (NO DE PENSIONES)</t>
  </si>
  <si>
    <t>SERVICIOS MÉDICOS ASISTENCIALES (NO DE PENSIONES)</t>
  </si>
  <si>
    <t>SERVICIOS MÉDICOS CONVENCIONALES (NO DE PENSIONES)</t>
  </si>
  <si>
    <t>PROGRAMAS DE VIVIENDA Y OTROS (NO DE PENSIONES)</t>
  </si>
  <si>
    <t>INDEMNIZACIÓN POR DISMINUCIÓN DE LA CAPACIDAD PSICOFÍSICA (NO DE PENSIONES)</t>
  </si>
  <si>
    <t>TRANSFERIR AL FONDO DE SOLIDARIDAD DE LA CAJA DE VIVIENDA MILITAR Y DE POLICÍA. NUMERAL 5 PARÁGRAFO 2 ARTíCULO 1 LEY 1305 DE 2009 (NO DE PENSIONES)</t>
  </si>
  <si>
    <t>INDEMNIZACIONES (NO DE PENSIONES)</t>
  </si>
  <si>
    <t>INDEMNIZACIONES Y RECONOCIMIENTO ECONÓMICO,  ART 8 LEY 790 DE 2002 (NO DE PENSIONES)</t>
  </si>
  <si>
    <t>APORTES CONVENCIONALES A SALUD Y AUXILIOS FUNERARIOS PENSIONADOS FONDO PASIVO SOCIAL EMPRESA PUERTOS DE COLOMBIA (OTRAS PRESTACIONES DE JUBILACION)</t>
  </si>
  <si>
    <t>ATENCIÓN EN SALUD A POBLACIÓN INIMPUTABLE POR TRASTORNO MENTAL (LEY 65 DE 1993) (NO DE PENSIONES)</t>
  </si>
  <si>
    <t>PLANES COMPLEMENTARIOS DE SALUD (NO DE PENSIONES)</t>
  </si>
  <si>
    <t>APORTE PATRONAL FAVI (DECRETO 294 DE 1981) (NO DE PENSIONES)</t>
  </si>
  <si>
    <t>FONDO NACIONAL DE PRESTACIONES SOCIALES DEL MAGISTERIO (NO DE PENSIONES)</t>
  </si>
  <si>
    <t>AUXILIO SINDICAL (NO DE PENSIONES)</t>
  </si>
  <si>
    <t>PROGRAMA DE SALUD OCUPACIONAL (NO DE PENSIONES)</t>
  </si>
  <si>
    <t>BIENESTAR SOCIAL AFILIADOS DE LA CAJA DE RETIRO DE LAS FUERZAS MILITARES Y LA CAJA DE SUELDOS DE RETIRO DE LA POLICÍA NACIONAL, DECRETOS 2002 Y 2003 DE 1984 (NO DE PENSIONES)</t>
  </si>
  <si>
    <t>FONDO DE PENSIONES PÚBLICAS DE NIVEL NACIONAL - PENSIONES SUPERINTENDENCIA DE VALORES (DE PENSIONES)</t>
  </si>
  <si>
    <t>FONDO DE PENSIONES PÚBLICAS DEL NIVEL NACIONAL - CAJANAL PENSIONES (DE PENSIONES)</t>
  </si>
  <si>
    <t>FONDO DE PENSIONES PÚBLICAS DEL NIVEL NACIONAL - CARBOCOL (DE PENSIONES)</t>
  </si>
  <si>
    <t>FONDO DE PENSIONES PÚBLICAS DEL NIVEL NACIONAL - PENSIONES CAJA DE CRÉDITO AGRARIO INDUSTRIAL Y MINERO (DE PENSIONES)</t>
  </si>
  <si>
    <t>FONDO DE PENSIONES PÚBLICAS DEL NIVEL NACIONAL - PENSIONES FONPRENOR (DE PENSIONES)</t>
  </si>
  <si>
    <t>FONDO DE PENSIONES PÚBLICAS DEL NIVEL NACIONAL - PENSIONES SUPERINDUSTRIA Y COMERCIO (DE PENSIONES)</t>
  </si>
  <si>
    <t>FONDO DE PENSIONES PÚBLICAS DEL NIVEL NACIONAL - PENSIONES SUPERSOCIEDADES (DE PENSIONES)</t>
  </si>
  <si>
    <t>FONDO DE PENSIONES PÚBLICAS DEL NIVEL NACIONAL -PENSIONES CVC - EPSA (DE PENSIONES)</t>
  </si>
  <si>
    <t>FONDO DE PENSIONES PÚBLICAS DEL NIVEL NACIONAL-PENSIONES FONDO PASIVO SOCIAL EMPRESA PUERTOS DE COLOMBIA (DE PENSIONES)</t>
  </si>
  <si>
    <t>FONDO DE PENSIONES PÚBLICAS DEL NIVEL NACIONAL - PENSIONES FONDO NACIONAL DE CAMINOS VECINALES (DE PENSIONES)</t>
  </si>
  <si>
    <t>FONDO DE PENSIONES PÚBLICAS DEL NIVEL NACIONAL - PENSIONES MINERCOL LTDA. EN LIQUIDACIÓN (DE PENSIONES)</t>
  </si>
  <si>
    <t>FONDO DE PENSIONES PÚBLICAS DEL NIVEL NACIONAL - PENSIONES INCORA (DE PENSIONES)</t>
  </si>
  <si>
    <t>FONDO DE PENSIONES PÚBLICAS DEL NIVEL NACIONAL - PENSIONES INURBE (DE PENSIONES)</t>
  </si>
  <si>
    <t>FONDO DE PENSIONES PÚBLICAS DEL NIVEL NACIONAL - PENSIONES EXFUNCIONARIOS ISS (DE PENSIONES)</t>
  </si>
  <si>
    <t>FONDO DE PENSIONES PÚBLICAS DEL NIVEL NACIONAL - PENSIONES COMPAÑÍA DE FOMENTO CINEMATOGRÁFICO - FOCINE (DE PENSIONES)</t>
  </si>
  <si>
    <t>FONDO DE PENSIONES PÚBLICAS DEL NIVEL NACIONAL - COMPAÑÍA DE INFORMACIONES AUDIOVISUALES (DE PENSIONES)</t>
  </si>
  <si>
    <t>FONDO DE PENSIONES PÚBLICAS DEL NIVEL NACIONAL - CAJA DE PREVISIÓN SOCIAL DE COMUNICACIONES - CAPRECOM (DE PENSIONES)</t>
  </si>
  <si>
    <t>FONDO DE PENSIONES PÚBLICAS DEL NIVEL NACIONAL - ADMINISTRACIÓN POSTAL NACIONAL - ADPOSTAL (DE PENSIONES)</t>
  </si>
  <si>
    <t>FONDO DE PENSIONES PÚBLICAS DEL NIVEL NACIONAL - INSTITUTO NACIONAL DE RADIO Y TELEVISIÓN - INRAVISION (DE PENSIONES)</t>
  </si>
  <si>
    <t>FONDO DE PENSIONES PÚBLICAS DEL NIVEL NACIONAL - MINISTERIO DE TECNOLOGÍAS DE LA INFORMACIÓN Y COMUNICACIONES (DE PENSIONES)</t>
  </si>
  <si>
    <t>FONDO DE PENSIONES PÚBLICAS DEL NIVEL NACIONAL -  EMPRESA NACIONAL DE COMUNICACIONES - TELECOM (DE PENSIONES)</t>
  </si>
  <si>
    <t xml:space="preserve">FONDO DE PENSIONES PÚBLICAS DEL NIVEL NACIONAL - EMPRESA DE TELECOMUNICACIONES DEL TOLIMA - TELETOLIMA (DE PENSIONES) </t>
  </si>
  <si>
    <t>FONDO DE PENSIONES PÚBLICAS DEL NIVEL NACIONAL - EMPRESA DE TELECOMUNICACIONES DEL HUILA - TELEHUILA (DE PENSIONES)</t>
  </si>
  <si>
    <t>FONDO DE PENSIONES PÚBLICAS DEL NIVEL NACIONAL - EMPRESA DE TELECOMUNICACIONES DE NARIÑO - TELENARIÑO (DE PENSIONES)</t>
  </si>
  <si>
    <t>FONDO DE PENSIONES PÚBLICAS DEL NIVEL NACIONAL - EMPRESA DE TELECOMUNICACIONES DE CARTAGENA - TELECARTAGENA (DE PENSIONES)</t>
  </si>
  <si>
    <t>FONDO DE PENSIONES PÚBLICAS DEL NIVEL NACIONAL - EMPRESA DE TELECOMUNICACIONES DE SANTA MARTA - TELESANTAMARTA (DE PENSIONES)</t>
  </si>
  <si>
    <t>FONDO DE PENSIONES PÚBLICAS DEL NIVEL NACIONAL - EMPRESA DE TELECOMUNICACIONES DE ARMENIA - TELEARMENIA (DE PENSIONES)</t>
  </si>
  <si>
    <t>FONDO DE PENSIONES PÚBLICAS DEL NIVEL NACIONAL - EMPRESA DE TELECOMUNICACIONES DE CALARCA - TELECALARCA (DE PENSIONES)</t>
  </si>
  <si>
    <t>FONDO DE PENSIONES PÚBLICAS DEL NIVEL NACIONAL - MESADAS PENSIONALES INAT (DE PENSIONES)</t>
  </si>
  <si>
    <t>FONDO DE PENSIONES PÚBLICAS DEL NIVEL NACIONAL - MESADAS PENSIONALES - ZONAS FRANCAS (DE PENSIONES)</t>
  </si>
  <si>
    <t>FONDO DE PENSIONES PÚBLICAS DEL NIVEL NACIONAL - MESADAS PENSIONALES - CORPORACIÓN FINANCIERA DEL TRANSPORTE (LEY 51/90) (DE PENSIONES)</t>
  </si>
  <si>
    <t>FONDO DE PENSIONES PÚBLICAS DEL NIVEL NACIONAL - MESADAS PENSIONALES - CORPORACIÓN NACIONAL DEL TURISMO (DE PENSIONES)</t>
  </si>
  <si>
    <t>FONDO DE PENSIONES PÚBLICAS DEL NIVEL NACIONAL - MESADAS PENSIONALES - CAPRESUB (DE PENSIONES)</t>
  </si>
  <si>
    <t>FONDO DE PENSIONES PÚBLICAS DEL NIVEL NACIONAL - MESADAS PENSIONALES - INEA (DE PENSIONES)</t>
  </si>
  <si>
    <t>FONDO DE PENSIONES PÚBLICAS DEL NIVEL NACIONAL - MESADAS PENSIONALES - INTRA (DE PENSIONES)</t>
  </si>
  <si>
    <t>FONDO DE PENSIONES PÚBLICAS DEL NIVEL NACIONAL - MESADAS PENSIONALES - INVIAS (DE PENSIONES)</t>
  </si>
  <si>
    <t>FONDO DE PENSIONES PÚBLICAS DEL NIVEL NACIONAL - PENSIONES POSITIVA S.A. (ARTICULO 80 LEY 1753 DE 2015 PLAN NACIONAL DE DESARROLLO Y DECRETO 1437 DE 2015) (DE PENSIONES)</t>
  </si>
  <si>
    <t>FONDO DE PENSIONES PÚBLICAS DEL NIVEL NACIONAL - MESADAS PENSIONALES - CORPORACIÓN ELÉCTRICA DE LA COSTA ATLÁNTICA S.A E.S.P CORELCA S.A E.S.P (DE PENSIONES)</t>
  </si>
  <si>
    <t>FONDO DE PENSIONES PÚBLICAS DEL NIVEL NACIONAL - MESADAS PENSIONALES - PROMOTORA DE VACACIONES Y RECREACIÓN SOCIAL - PROSOCIAL - LIQUIDADA (DE PENSIONES)</t>
  </si>
  <si>
    <t>MESADAS PENSIONALES - ZONAS FRANCAS (DE PENSIONES)</t>
  </si>
  <si>
    <t>MESADAS PENSIONALES CONCESION DE SALINAS (DE PENSIONES)</t>
  </si>
  <si>
    <t>MESADAS PENSIONALES DE LAS EMPRESAS DE OBRAS SANITARIAS EMPOS (DE PENSIONES)</t>
  </si>
  <si>
    <t>MESADAS PENSIONALES DEL IDEMA (DE PENSIONES)</t>
  </si>
  <si>
    <t>MESADAS PENSIONALES ALCALIS DE COLOMBIA LTDA. EN LIQUIDACION (DE PENSIONES)</t>
  </si>
  <si>
    <t>RECURSOS PARA TRANSFERIR AL FONDO NACIONAL DE PRESTACIONES SOCIALES DEL MAGISTERIO, PREVIA REVISIÓN FALTANTE DE CESANTÍAS</t>
  </si>
  <si>
    <t>AUXILIO MUTUO (NO DE PRÉSTAMOS) (NO DE PENSIONES)</t>
  </si>
  <si>
    <t>COMPENSACIÓN POR MUERTE (NO DE PENSIONES)</t>
  </si>
  <si>
    <t>SUBSIDIO POR INVALIDEZ (OTRAS PRESTACIONES DE JUBILACION)</t>
  </si>
  <si>
    <t>BONIFICACIÓN PARA PENSIONADOS (OTRAS PRESTACIONES DE JUBILACION)</t>
  </si>
  <si>
    <t>FONDO DE PENSIONES PÚBLICAS DEL NIVEL NACIONAL - MINISTERIO DE OBRAS PÚBLICAS Y TRANSPORTE (DE PENSIONES)</t>
  </si>
  <si>
    <t>PRESTACIONES ECONÓMICAS FONPRENOR. DECRETO1668 DE 1997 (OTRAS PRESTACIONES DE JUBILACION)</t>
  </si>
  <si>
    <t>FONDO DE PENSIONES PÚBLICAS DEL NIVEL NACIONAL - ÁLCALIS DE COLOMBIA LIMITADA (DE PENSIONES)</t>
  </si>
  <si>
    <t>FONDO NACIONAL DEL PASIVO PENSIONAL Y PRESTACIONAL DE LA ELECTRIFICADORA DEL CARIBE S.A. E.S.P. – FONECA (DE PENSIONES)</t>
  </si>
  <si>
    <t>FONDO DE PENSIONES PUBLICAS DEL NIVEL NACIONAL - INSTITUTO NACIONAL DE LOS RECURSOS NATURALES RENOVABLES (DE PENSIONES)</t>
  </si>
  <si>
    <t>FONDO DE PENSIONES PUBLICAS DEL NIVEL NACIONAL - INSTITUTO DE MERCADEO AGROPECUARIO - IDEMA (DE PENSIONES)</t>
  </si>
  <si>
    <t>PRESTACIONES SOCIALES ASUMIDAS POR EL GOBIERNO</t>
  </si>
  <si>
    <t>FONDO NACIONAL DE PENSIONES DE LAS ENTIDADES TERRITORIALES LEY 549 DE 1999 (DE PENSIONES)</t>
  </si>
  <si>
    <t>PRESTACIONES CONVENCIONALES PENSIONADOS PUERTOS DE COLOMBIA (OTRAS PRESTACIONES DE JUBILACION)</t>
  </si>
  <si>
    <t>TRANSFERENCIA OBLIGACIONES LABORALES RECONOCIDAS INSOLUTAS, EMPRESAS SOCIALES DEL ESTADO DECRETO 1750 DE 2003 (NO DE PENSIONES)</t>
  </si>
  <si>
    <t>FINANCIACIÓN PENSIONES RÉGIMEN DE PRIMA MEDIA CON PRESTACIÓN DEFINIDA COLPENSIONES LEY 1151 DE 2007 (DE PENSIONES)</t>
  </si>
  <si>
    <t>OTROS RECURSOS PARA SEGURIDAD SOCIAL</t>
  </si>
  <si>
    <t>CONCURRENCIA NACIÓN PASIVO PENSIONAL LEYES 1151 DE 2007 Y 1371 DE 2009 (DE PENSIONES)</t>
  </si>
  <si>
    <t>PAGOS EXCEPCIONALES DE EXTRABAJADORES DE LA FUNDACIÓN SAN JUAN DE DIOS (DE PENSIONES)</t>
  </si>
  <si>
    <t>PASIVO PENSIONAL MUNICIPIO ARMERO GUAYABAL (LEY 1478 DE 2011 DECRETO 2622 DE 2014) (DE PENSIONES)</t>
  </si>
  <si>
    <t>PRESTACIONES DEL SECTOR SALUD (LEY 715 DE 2001) (DE PENSIONES)</t>
  </si>
  <si>
    <t>PLANES COMPLEMENTARIOS DE SALUD LEY 314 DE 1996 (NO DE PENSIONES)</t>
  </si>
  <si>
    <t>PRESTACIÓN HUMANITARIA PERIÓDICA ARTICULO 2.2.9.5.7 DECRETO 600 DE 2017 (NO DE PENSIONES)</t>
  </si>
  <si>
    <t>OBLIGACIONES LABORALES DEL INSTITUTO DE SEGUROS SOCIALES -ISS Y EMPRESAS SOCIALES DEL ESTADO- DECRETO 1750 DE 2003, EN LIQUIDACIÓN (DE PENSIONES)</t>
  </si>
  <si>
    <t>A INSTITUCIONES SIN ÁNIMO DE LUCRO QUE SIRVEN A LOS HOGARES</t>
  </si>
  <si>
    <t xml:space="preserve">FORTALECIMIENTO DE LAS ASOCIACIONES Y LIGAS DE CONSUMIDORES (LEY 73 DE 1981 Y DECRETO 1320 DE 1982) </t>
  </si>
  <si>
    <t>PROGRAMAS DE REHABILITACIÓN PARA ADULTOS CIEGOS - CONVENIO CON EL CENTRO DE REHABILITACIÓN PARA ADULTOS CIEGOS -CRAC-</t>
  </si>
  <si>
    <t>ANTICIPOS FINANCIACIÓN ESTATAL CAMPAÑAS ELECTORALES (ART. 22 LEY 1475/2011 Y ART. TRANSITORIO 8 ACTO LEGISLATIVO 02/2021)</t>
  </si>
  <si>
    <t>FINANCIACIÓN DE PARTIDOS Y CAMPAÑAS ELECTORALES (LEY 130 DE 1994, ART. 3 ACTO LEGISLATIVO 001 DE 2003)</t>
  </si>
  <si>
    <t>ASOCIACIÓN COLOMBIANA DE UNIVERSIDADES -ASCUN-</t>
  </si>
  <si>
    <t>FINANCIACIÓN ESTATAL PREVIA DE LAS CAMPAÑAS PRESIDENCIALES LEY 996 DE 2005</t>
  </si>
  <si>
    <t>CENTRO INTERNACIONAL DE FÍSICA (DECRETO 267 DE 1984)</t>
  </si>
  <si>
    <t>CENTRO INTERNACIONAL DE INVESTIGACIONES MÉDICAS - CIDEIM (DECRETO 578 DE 1990)</t>
  </si>
  <si>
    <t>CENTRO DE EDUCACIÓN EN ADMINISTRACIÓN DE SALUD - CEADS - CONVENIO</t>
  </si>
  <si>
    <t>FORTALECIMIENTO A LOS PROCESOS ORGANIZATIVOS Y DE CONCERTACIÓN DE LAS MINORÍAS ÉTNICAS CON EL FIN DE GARANTIZAR SU INTEGRIDAD. CONVENIO 169 OIT, LEY 21 DE 1991, LEY 70 DE 1993.</t>
  </si>
  <si>
    <t>FORTALECIMIENTO A LOS PROCESOS ORGANIZATIVOS Y DE CONCERTACIÓN DE LAS COMUNIDADES NEGRAS, AFROCOLOMBIANAS, RAIZALES Y PALENQUERAS</t>
  </si>
  <si>
    <t>FORTALECIMIENTO A LOS PROCESOS ORGANIZATIVOS Y DE CONCERTACIÓN DE LAS COMUNIDADES INDÍGENAS, MINORÍAS Y ROM</t>
  </si>
  <si>
    <t>FORTALECIMIENTO INSTITUCIONAL DE LA MESA PERMANENTE DE CONCERTACIÓN CON LOS PUEBLOS Y ORGANIZACIONES INDÍGENAS - DECRETO 1397 DE 1996</t>
  </si>
  <si>
    <t>ACTIVIDADES DE PROMOCIÓN Y DESARROLLO DE LA CULTURA - CONVENIOS SECTOR PRIVADO</t>
  </si>
  <si>
    <t>COMPENSACIONES CORRIENTES</t>
  </si>
  <si>
    <t xml:space="preserve">BECAS Y OTROS BENEFICIOS DE EDUCACIÓN </t>
  </si>
  <si>
    <t>CRÉDITOS EDUCATIVOS DE EXCELENCIA</t>
  </si>
  <si>
    <t>TRANSFERENCIA CONVENIOS ICETEX</t>
  </si>
  <si>
    <t>A PRODUCTORES DE MERCADO QUE DISTRIBUYEN DIRECTAMENTE A LOS HOGARES</t>
  </si>
  <si>
    <t>A PRODUCTORES DE MERCADO QUE DISTRIBUYEN DIRECTAMENTE A LOS HOGARES.</t>
  </si>
  <si>
    <t>MEDIDAS DE PROTECCIÓN UNP-BINDAJE ARQUITECTÓNICO - ENFOQUE DIFERENCIAL</t>
  </si>
  <si>
    <t>SENTENCIAS Y CONCILIACIONES</t>
  </si>
  <si>
    <t>ACTIVIDADES DE ATENCIÓN A LA SALUD HUMANA Y DE ASISTENCIA SOCIAL</t>
  </si>
  <si>
    <t>A EMPRESAS DIFERENTE DE SUBVENCIONES</t>
  </si>
  <si>
    <t>CAMPANA Y CONTROL ANTITUBERCULOSIS</t>
  </si>
  <si>
    <t>PLAN NACIONAL DE SALUD RURAL</t>
  </si>
  <si>
    <t>PROGRAMA EMERGENCIA SANITARIA</t>
  </si>
  <si>
    <t>FINANCIACIÓN DE BENEFICIARIOS DEL RÉGIMEN SUBSIDIADO EN SALUD. ART 10 LEY 1122 DE 2007</t>
  </si>
  <si>
    <t xml:space="preserve">TRANSFERENCIA AL INSTITUTO NACIONAL DE CANCEROLOGÍA </t>
  </si>
  <si>
    <t>TRANSFERENCIA AL SANATORIO DE CONTRATACIÓN</t>
  </si>
  <si>
    <t>TRANSFERENCIA AL SANATORIO DE AGUA DE DIOS</t>
  </si>
  <si>
    <t>TRANSFERENCIA AL CENTRO DERMATOLÓGICO FEDERICO LLERAS ACOSTA</t>
  </si>
  <si>
    <t>APOYO DE SOSTENIMIENTO A RESIDENTES QUE CURSEN PROGRAMAS DE ESPECIALIZACIÓN MÉDICO - QUIRÚRGICA LEY 1917 DE 2018</t>
  </si>
  <si>
    <t>AGRICULTURA, GANADERÍA, CAZA, SILVICULTURA Y PESCA</t>
  </si>
  <si>
    <t>TRANSFERENCIAS AL SECTOR AGRÍCOLA Y SECTOR INDUSTRIAL PARA APOYO A LA PRODUCCIÓN - ARTICULO 1 LEY 16 DE 1990 Y ARTICULO 1 LEY 101 DE 1993; LEY 795 DE 2003</t>
  </si>
  <si>
    <t>ADMINISTRACIÓN PÚBLICA Y DEFENSA; PLANES DE SEGURIDAD SOCIAL DE AFILIACIÓN OBLIGATORIA</t>
  </si>
  <si>
    <t>SUBSIDIO LIQUIDACIONES LEYES 550 DE 1999 Y 1116 DE 2006.</t>
  </si>
  <si>
    <t>TRANSFERIR A COLPENSIONES - COSTAS JUDICIALES ANTIGUA ISS DECRETO 0553 DE 2015</t>
  </si>
  <si>
    <t>TRANSFERENCIA A COLJUEGOS</t>
  </si>
  <si>
    <t>EDUCACIÓN</t>
  </si>
  <si>
    <t>FUNDACIÓN COLEGIO MAYOR DE SAN BARTOLOMÉ (LEY 72/83)</t>
  </si>
  <si>
    <t>ACTIVIDADES DE SERVICIOS FINANCIEROS Y DE SEGUROS</t>
  </si>
  <si>
    <t>TRANSFERENCIA A FOGAFIN AVAL GUARDADORES LEY 1306 DE 2009</t>
  </si>
  <si>
    <t>TRANSFERENCIA A FOGAFIN PARA ADMINISTRACIÓN DE NEGOCIOS FIDUCIARIOS. DECRETO 2555 DE 2010</t>
  </si>
  <si>
    <t>TRANSFERENCIAS  A FOGAFIN, PASIVOS CONTINGENTES DERIVADOS DE LA VENTA DE ACCIONES BANCO POPULAR Y BANCO DE COLOMBIA . ART 31. LEY 35 DE 1993, DECRETO 2049 DE 1993 Y 1118  DE 1995</t>
  </si>
  <si>
    <t>APERTURA Y/U OPERACIÓN OFICINAS DE LA RED SOCIAL DEL BANCO AGRARIO A NIVEL NACIONAL. LEY 795 DE 2003</t>
  </si>
  <si>
    <t>CUBRIMIENTO DEL RIESGO DEL DESLIZAMIENTO DEL SALARIO MÍNIMO - DECRETO 036 DE 2015</t>
  </si>
  <si>
    <t>INFORMACIÓN Y COMUNICACIONES</t>
  </si>
  <si>
    <t>TRANSFERIR AL OPERADOR OFICIAL DE LOS SERVICIOS DE FRANQUICIA POSTAL Y TELEGRÁFICA</t>
  </si>
  <si>
    <t xml:space="preserve">TRANSFERENCIA  PARA FINANCIAMIENTO DEL SERVICIO POSTAL UNIVERSAL </t>
  </si>
  <si>
    <t>A RADIO TELEVISIÓN NACIONAL DE COLOMBIA (RTVC) ARTÍCULO 45 LEY 1978 DE 2019</t>
  </si>
  <si>
    <t>OTRAS ACTIVIDADES DE SERVICIOS</t>
  </si>
  <si>
    <t>FORTALECIMIENTO ORGANIZACIONAL DE LAS ENTIDADES RELIGIOSAS Y LAS ORGANIZACIONES BASADAS EN LA FÉ COMO ACTORES SOCIALES TRASCENDENTES EN EL MARCO DE LA LEY 133 DE 1994</t>
  </si>
  <si>
    <t>APOYO PARA EL FOMENTO AL EMPLEO</t>
  </si>
  <si>
    <t>COMERCIO AL POR MAYOR Y AL POR MENOR; REPARACIÓN DE VEHÍCULOS AUTOMOTORES Y MOTOCICLETAS</t>
  </si>
  <si>
    <t>TRANSFERENCIA A ARTESANÍAS DE COLOMBIA S.A.</t>
  </si>
  <si>
    <t>DISTRIBUCIÓN DE AGUA; EVACUACIÓN Y TRATAMIENTO DE AGUAS RESIDUALES, GESTIÓN DE DESECHOS Y ACTIVIDADES DE SANEAMIENTO AMBIENTAL</t>
  </si>
  <si>
    <t>TRANSFERENCIA A LA CORPORACIÓN AUTÓNOMA REGIONAL DEL RÍO GRANDE DE LA MAGDALENA - CORMAGDALENA</t>
  </si>
  <si>
    <t>MEDIDAS DE PROTECCION UNP- APOYO DE TRANSPORTE, TRASTEO Y DE REUBICACIÓN TEMPORAL</t>
  </si>
  <si>
    <t>ACTIVIDADES DE PROMOCIÓN Y DESARROLLO DE LA CULTURA</t>
  </si>
  <si>
    <t>A HOGARES DIFERENTES DE PRESTACIONES SOCIALES</t>
  </si>
  <si>
    <t xml:space="preserve">A LOS HOGARES DIFERENTES DE PRESTACIONES SOCIALES </t>
  </si>
  <si>
    <t>TRANSFERENCIAS DE CAPITAL</t>
  </si>
  <si>
    <t>A ENTIDADES PÚBLICAS</t>
  </si>
  <si>
    <t>A OTROS ÓRGANOS DEL PGN</t>
  </si>
  <si>
    <t>APOYO A LOS SISTEMAS DE TRANSPORTE MASIVO Y SISTEMAS ESTRATÉGICOS DE TRANSPORTE. ART. 28 DE LA LEY 2155 DE 2021</t>
  </si>
  <si>
    <t xml:space="preserve">CAPITALIZACIÓN DE ENTIDADES PÚBLICAS </t>
  </si>
  <si>
    <t>CAPITALIZACIÓN FONDO NACIONAL DE GARANTÍAS -  FNG</t>
  </si>
  <si>
    <t>FONDO DE SOSTENIBILIDAD FINANCIERA DEL SECTOR ELÉCTRICO (FONSE). ART. 146 LEY 2010 DE 2019</t>
  </si>
  <si>
    <t>A OTRAS ENTIDADES PÚBLICAS</t>
  </si>
  <si>
    <t>COMPENSACIONES DE CAPITAL</t>
  </si>
  <si>
    <t>PARA LA ADQUISICIÓN DE ACTIVOS NO FINANCIEROS</t>
  </si>
  <si>
    <t>PARA FINANCIAR GRANDES DÉFICIT DE LOS ÚLTIMOS AÑOS</t>
  </si>
  <si>
    <t>PARA EL PAGO DE DEUDA O INTERESES</t>
  </si>
  <si>
    <t>APORTES A FINDETER - SUBSIDIOS PARA OPERACIONES DE REDESCUENTO PARA PROYECTOS DE INVERSIÓN PARÁGRAFO ÚNICO, NUMERAL 3 ART. 270 DEL  ESTATUTO  ORGÁNICO DEL SISTEMA FINANCIERO</t>
  </si>
  <si>
    <t>PAGO SERVICIO DE LA DEUDA EXTERNA INSTITUTO COLOMBIANO PARA EL FOMENTO DE LA EDUCACIÓN SUPERIOR - ICFES</t>
  </si>
  <si>
    <t>PARA LA PROVISIÓN DE DERECHOS DE PENSIONES</t>
  </si>
  <si>
    <t>GASTOS DE COMERCIALIZACIÓN Y PRODUCCIÓN</t>
  </si>
  <si>
    <t>ADQUISICIÓN DE ACTIVOS FINANCIEROS</t>
  </si>
  <si>
    <t>CONCESIÓN DE PRÉSTAMOS</t>
  </si>
  <si>
    <t>A ESTABLECIMIENTOS PÚBLICOS</t>
  </si>
  <si>
    <t>A PERSONAS NATURALES</t>
  </si>
  <si>
    <t>PRÉSTAMOS DIRECTOS (DECRETO LEY 1010/2000)</t>
  </si>
  <si>
    <t>CRÉDITO HIPOTECARIO PARA SUS EMPLEADOS</t>
  </si>
  <si>
    <t>FONDO DE PRÉSTAMOS</t>
  </si>
  <si>
    <t xml:space="preserve">PRÉSTAMOS POR CALAMIDAD DOMÉSTICA </t>
  </si>
  <si>
    <t>FONDO ROTATORIO DEL TRANSPORTE</t>
  </si>
  <si>
    <t>PROGRAMA DE CRÉDITO DE VIVIENDA PARA LOS EMPLEADOS DE LA SUPERINTENDENCIA DE SOCIEDADES (DECRETO 1695 DE 1997)</t>
  </si>
  <si>
    <t>PRÉSTAMOS FONDO ROTATORIO DE LA POLICÍA</t>
  </si>
  <si>
    <t>PRÉSTAMOS DIRECTOS - LEY 106 DE 1993</t>
  </si>
  <si>
    <t>PRÉSTAMOS EDUCATIVOS</t>
  </si>
  <si>
    <t>PRÉSTAMOS DE VIVIENDA</t>
  </si>
  <si>
    <t xml:space="preserve">PRÉSTAMOS DE CONSUMO </t>
  </si>
  <si>
    <t>PRÉSTAMOS DE SALUD</t>
  </si>
  <si>
    <t xml:space="preserve">ADQUISICIÓN DE ACCIONES </t>
  </si>
  <si>
    <t xml:space="preserve">DE ORGANIZACIONES INTERNACIONALES </t>
  </si>
  <si>
    <t xml:space="preserve">DE EMPRESAS  PÚBLICAS FINANCIERAS </t>
  </si>
  <si>
    <t xml:space="preserve">DE EMPRESAS  PÚBLICAS NO FINANCIERAS </t>
  </si>
  <si>
    <t>NUEVA EPS - ART. 84 LEY 2063 DE 2020</t>
  </si>
  <si>
    <t>DE EMPRESAS PRIVADAS FINANCIERAS</t>
  </si>
  <si>
    <t>DE EMPRESAS PRIVADAS NO FINANCIERAS</t>
  </si>
  <si>
    <t>ADQUISICIÓN DE OTRAS PARTICIPACIONES DE CAPITAL</t>
  </si>
  <si>
    <t xml:space="preserve">EN ORGANIZACIONES INTERNACIONALES </t>
  </si>
  <si>
    <t>FONDO DE ORGANISMOS FINANCIEROS INTERNACIONALES - FOFI, LEY 318 DE 1996</t>
  </si>
  <si>
    <t xml:space="preserve">EN EMPRESAS  PÚBLICAS FINANCIERAS </t>
  </si>
  <si>
    <t xml:space="preserve">EN EMPRESAS  PÚBLICAS NO FINANCIERAS </t>
  </si>
  <si>
    <t>CAPITALIZACIÓN PARA EL FORTALECIMIENTO DE LOS CANALES PÚBLICOS DE TELEVISIÓN</t>
  </si>
  <si>
    <t>EN EMPRESAS PRIVADAS FINANCIERAS</t>
  </si>
  <si>
    <t>EN EMPRESAS PRIVADAS NO FINANCIERAS</t>
  </si>
  <si>
    <t>DISMINUCIÓN DE PASIVOS</t>
  </si>
  <si>
    <t>CESANTÍAS</t>
  </si>
  <si>
    <t>DEVOLUCIÓN DEL AHORRO VOLUNTARIO DE LOS TRABAJADORES</t>
  </si>
  <si>
    <t>DEPÓSITO EN PRENDA</t>
  </si>
  <si>
    <t>DEVOLUCIONES TRIBUTARIAS</t>
  </si>
  <si>
    <t>GASTOS POR TRIBUTOS, MULTAS, SANCIONES E INTERESES DE MORA</t>
  </si>
  <si>
    <t xml:space="preserve">IMPUESTOS </t>
  </si>
  <si>
    <t>ESTAMPILLAS</t>
  </si>
  <si>
    <t>TASAS Y DERECHOS ADMINISTRATIVOS</t>
  </si>
  <si>
    <t>CONTRIBUCIONES</t>
  </si>
  <si>
    <t>CUOTA DE FISCALIZACIÓN Y AUDITAJE</t>
  </si>
  <si>
    <t>CONTRIBUCIÓN - SUPERINTENDENCIA FINANCIERA DE COLOMBIA</t>
  </si>
  <si>
    <t>CONTRIBUCIÓN NACIONAL DE VALORIZACIÓN</t>
  </si>
  <si>
    <t>CONTRIBUCIÓN DE VALORIZACIÓN MUNICIPAL</t>
  </si>
  <si>
    <t xml:space="preserve">CONTRIBUCIÓN DE VALORIZACIÓN DEPARTAMENTAL </t>
  </si>
  <si>
    <t>CONTRIBUCIÓN – SUPERINTENDENCIA DE VIGILANCIA Y SEGURIDAD PRIVADA</t>
  </si>
  <si>
    <t>CONTRIBUCIÓN DE VIGILANCIA – SUPERINTENDENCIA NACIONAL DE SALUD</t>
  </si>
  <si>
    <t>CONTRIBUCIÓN PARAFISCAL PARA LA PROMOCIÒN DEL TURISMO</t>
  </si>
  <si>
    <t>MULTAS, SANCIONES E INTERESES DE MORA</t>
  </si>
  <si>
    <t>SERVICIO DE LA DEUDA PÚBLICA EXTERNA</t>
  </si>
  <si>
    <t>PRINCIPAL</t>
  </si>
  <si>
    <t>TÍTULOS DE DEUDA</t>
  </si>
  <si>
    <t>PRÉSTAMOS</t>
  </si>
  <si>
    <t xml:space="preserve">OTRAS CUENTAS POR PAGAR </t>
  </si>
  <si>
    <t>COMISIONES Y OTROS GASTOS</t>
  </si>
  <si>
    <t>SERVICIO DE LA DEUDA PÚBLICA INTERNA</t>
  </si>
  <si>
    <t>FONDO DE CONTINGENCIAS</t>
  </si>
  <si>
    <t>APORTES AL FONDO DE CONTINGENCIAS</t>
  </si>
  <si>
    <t>ACTIVIDADES NO CLASIFICADAS PREVIAMENTE</t>
  </si>
  <si>
    <t>PROGRAMA DE APOYO AL EMPLEO FORMAL - PAEF. ART. 23, LEY 2155 DE 2021</t>
  </si>
  <si>
    <t>APOYO A LAS EMPRESAS AFECTADAS POR EL PARO NACIONAL - AEAP. ART. 26 LEY 2155 DE 2021</t>
  </si>
  <si>
    <t>AGENCIA PARA LA REINCORPORACIÓN Y LA NORMALIZACIÓN - ARN</t>
  </si>
  <si>
    <t>DEPARTAMENTO ADMINISTRATIVO NACIONAL DE ESTADÍSTICA (DANE) - GESTIÓN GENERAL</t>
  </si>
  <si>
    <t>FONDO DE SALUD POLICÍA NACIONAL</t>
  </si>
  <si>
    <t xml:space="preserve">Contribución servicios notariales </t>
  </si>
  <si>
    <t>FONDO COMPENSACIÓN AMBIENTAL</t>
  </si>
  <si>
    <t>UNIDAD ADMINISTRATIVA ESPECIAL MIGRACIÓN COLOMBIA</t>
  </si>
  <si>
    <t>FONDO SOLIDARIDAD PARA SUBSIDIOS Y REDISTRIBUCIÓN INGRESOS</t>
  </si>
  <si>
    <t xml:space="preserve">Sanciones por desistimiento </t>
  </si>
  <si>
    <t>UNIDAD ADMINISTRATIVA ESPECIAL AGENCIA NACIONAL DE DEFENSA JURÍDICA DEL ESTADO</t>
  </si>
  <si>
    <t>FONDO DE INVESTIGACIÓN EN SALUD (Ley643/01)</t>
  </si>
  <si>
    <t>UNIDAD ADMINISTRATIVA ESPECIAL CONTADURÍA GENERAL DE LA NACIÓN</t>
  </si>
  <si>
    <t>SUPERINTENDENCIA DE LA ECONOMÍA SOLIDARIA</t>
  </si>
  <si>
    <t>FONDO RECURSOS MONITOREO Y VIGILANCIA EDUCACIÓN SUPERIOR</t>
  </si>
  <si>
    <t xml:space="preserve">Contribución - Fondo de Curadores Urbanos </t>
  </si>
  <si>
    <t>UNIDAD ADMINISTRATIVA ESPECIAL DIRECCIÓN DE IMPUESTOS Y ADUANAS NACIONALES</t>
  </si>
  <si>
    <t>UNIDAD DE INFORMACIÓN Y ANÁLISIS FINANCIERO</t>
  </si>
  <si>
    <t>FONDO CUENTA DE CAPACITACIÓN Y PUBLICACIONES DE LA CONTRALORÍA GENERAL REPUBLICA</t>
  </si>
  <si>
    <t>FONDO ADAPTACIÓN</t>
  </si>
  <si>
    <t>FONDO ESPECIAL COMISIÓN NACIONAL DE BÚSQUEDA (ART 18 LEY 971/05)</t>
  </si>
  <si>
    <t>MINISTERIO DE DEFENSA NACIONAL - GESTIÓN GENERAL</t>
  </si>
  <si>
    <t>FONDO ESPECIAL PARA PROGRAMA DE NORMALIZACIÓN DE REDES ELÉCTRICAS</t>
  </si>
  <si>
    <t>1.02.1.04.51. Contribución servicios notariales</t>
  </si>
  <si>
    <t>FONDO ESPECIAL REGISTRO ÚNICO NACIONAL DE TRANSITO - RUNT</t>
  </si>
  <si>
    <t>FONDO DE RESTITUCIÓN DE TIERRAS DESPOJADAS</t>
  </si>
  <si>
    <t>CAJA DE SUELDOS DE RETIRO DE LA POLICÍA NACIONAL</t>
  </si>
  <si>
    <t>AGENCIA LOGÍSTICA DE LAS FUERZAS MILITARES</t>
  </si>
  <si>
    <t>POLICÍA NACIONAL - GESTIÓN GENERAL</t>
  </si>
  <si>
    <t>1.02.3.01.08. Sanciones por desistimiento</t>
  </si>
  <si>
    <t>POLICÍA NACIONAL - SALUD</t>
  </si>
  <si>
    <t>Tasa por el uso de la infraestructura de transporte</t>
  </si>
  <si>
    <t xml:space="preserve">Por uso de laboratorios y espacios físicos </t>
  </si>
  <si>
    <t>MINISTERIO DE SALUD Y PROTECCIÓN SOCIAL - GESTIÓN GENERAL</t>
  </si>
  <si>
    <t>Autorización para el ejercicio de las actividades</t>
  </si>
  <si>
    <t>1.02.2.66. Tasa por el uso de la infraestructura de transporte</t>
  </si>
  <si>
    <t xml:space="preserve">1.02.2.67. Por uso de laboratorios y espacios físicos </t>
  </si>
  <si>
    <t>FONDO DE PREVISIÓN SOCIAL DEL CONGRESO - PENSIONES</t>
  </si>
  <si>
    <t>1.02.6.11. Mercancías aprehendidas, decomisadas o abandonadas</t>
  </si>
  <si>
    <t>FONDO DE PREVISIÓN SOCIAL DEL CONGRESO - CESANTÍAS Y VIVIENDA</t>
  </si>
  <si>
    <t>1.02.2.79. Autorización para el ejercicio de las actividades</t>
  </si>
  <si>
    <t>MINISTERIO EDUCACIÓN NACIONAL - GESTIÓN GENERAL</t>
  </si>
  <si>
    <t>ESCUELA TECNOLÓGICA INSTITUTO TÉCNICO CENTRAL</t>
  </si>
  <si>
    <t>INSTITUTO NACIONAL DE FORMACIÓN TÉCNICA PROFESIONAL DE SAN JUAN DEL CESAR</t>
  </si>
  <si>
    <t>INSTITUTO TOLIMENSE DE FORMACIÓN TÉCNICA PROFESIONAL</t>
  </si>
  <si>
    <t>MINISTERIO DE TECNOLOGÍAS DE LA INFORMACIÓN Y LAS COMUNICACIONES - GESTIÓN GENERAL</t>
  </si>
  <si>
    <t>UNIDAD ADMINISTRATIVA ESPECIAL COMISIÓN DE REGULACIÓN DE COMUNICACIONES</t>
  </si>
  <si>
    <t>MINISTERIO DE TRANSPORTE - GESTIÓN GENERAL</t>
  </si>
  <si>
    <t>INSTITUTO NACIONAL DE VÍAS</t>
  </si>
  <si>
    <t>UNIDAD ADMINISTRATIVA ESPECIAL DE LA AERONÁUTICA CIVIL</t>
  </si>
  <si>
    <t>COMISIÓN DE REGULACIÓN DE INFRAESTRUCTURA Y TRANSPORTE</t>
  </si>
  <si>
    <t>PROCURADURÍA GENERAL DE LA NACIÓN - GESTIÓN GENERAL</t>
  </si>
  <si>
    <t>DEFENSORÍA DEL PUEBLO</t>
  </si>
  <si>
    <t>REGISTRADURÍA NACIONAL DEL ESTADO CIVIL - GESTIÓN GENERAL</t>
  </si>
  <si>
    <t>FONDO ROTATORIO DE LA REGISTRADURÍA</t>
  </si>
  <si>
    <t>FONDO SOCIAL DE VIVIENDA DE LA REGISTRADURÍA NACIONAL DEL ESTADO CIVIL</t>
  </si>
  <si>
    <t>FISCALÍA GENERAL DE LA NACIÓN - GESTIÓN GENERAL</t>
  </si>
  <si>
    <t>FONDO ESPECIAL PARA LA ADMINISTRACIÓN DE BIENES DE LA FISCALÍA GENERAL DE LA NACIÓN</t>
  </si>
  <si>
    <t>MINISTERIO DE AMBIENTE Y DESARROLLO SOSTENIBLE - GESTIÓN GENERAL</t>
  </si>
  <si>
    <t>FONDO NACIONAL AMBIENTAL - GESTIÓN GENERAL</t>
  </si>
  <si>
    <t>CORPORACIÓN AUTÓNOMA REGIONAL DE LOS VALLES DEL SINÚ Y SAN JORGE (CVS)</t>
  </si>
  <si>
    <t>CORPORACIÓN AUTÓNOMA REGIONAL DEL QUINDÍO (CRQ)</t>
  </si>
  <si>
    <t>CORPORACIÓN AUTÓNOMA REGIONAL DE CALDAS (CORPOCALDAS)</t>
  </si>
  <si>
    <t>CORPORACIÓN AUTÓNOMA REGIONAL DEL TOLIMA (CORTOLIMA)</t>
  </si>
  <si>
    <t>CORPORACIÓN AUTÓNOMA REGIONAL DE RISARALDA (CARDER)</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</si>
  <si>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</si>
  <si>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</si>
  <si>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</si>
  <si>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</si>
  <si>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</si>
  <si>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</si>
  <si>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</si>
  <si>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</si>
  <si>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</si>
  <si>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 SANTANDER (CAS)</t>
  </si>
  <si>
    <t>CORPORACIÓN AUTÓNOMA REGIONAL DE CHIVOR (CORPOCHIVOR)</t>
  </si>
  <si>
    <t>CORPORACIÓN AUTÓNOMA REGIONAL DEL GUAVIO (CORPOGUAVIO)</t>
  </si>
  <si>
    <t>CORPORACIÓN AUTÓNOMA REGIONAL DEL CANAL DEL DIQUE (CARDIQUE)</t>
  </si>
  <si>
    <t>MINISTERIO DE CULTURA - GESTIÓN GENERAL</t>
  </si>
  <si>
    <t>ARCHIVO GENERAL DE LA NACIÓN</t>
  </si>
  <si>
    <t>INSTITUTO COLOMBIANO DE ANTROPOLOGÍA E HISTORIA</t>
  </si>
  <si>
    <t>MINISTERIO DEL TRABAJO - GESTIÓN GENERAL</t>
  </si>
  <si>
    <t>DIRECCIÓN NACIONAL DEL DERECHO DE AUTOR</t>
  </si>
  <si>
    <t>UNIDAD NACIONAL DE PROTECCIÓN - UNP</t>
  </si>
  <si>
    <t>DIRECCIÓN NACIONAL DE BOMBEROS</t>
  </si>
  <si>
    <t>COMISIÓN NACIONAL DEL SERVICIO CIVIL</t>
  </si>
  <si>
    <t>CONTRIBUCIÓN ENTIDADES VIGILADAS CONTRALORÍA GENERAL NACIÓN</t>
  </si>
  <si>
    <t>FINANCIACIÓN SECTOR JUSTICIA</t>
  </si>
  <si>
    <t>FONDOS INTERNOS POLICÍA NACIONAL</t>
  </si>
  <si>
    <t>ESCUELAS INDUSTRIALES E INSTITUTOS TÉCNICOS</t>
  </si>
  <si>
    <t>Contribución - Superintendencia de Puertos y Transporte</t>
  </si>
  <si>
    <t>Contribución pensionados militares y policía</t>
  </si>
  <si>
    <t>SUPERINTENDENCIA DE SERVICIOS PÚBLICOS DOMICILIARIOS</t>
  </si>
  <si>
    <t>COMISIÓN DE REGULACIÓN DE ENERGÍA Y GAS</t>
  </si>
  <si>
    <t xml:space="preserve">Distribución Ley 55 de 1985 Superintendencia de Notariado y Registro </t>
  </si>
  <si>
    <t>COMISIÓN DE REGULACIÓN DE AGUA POTABLE</t>
  </si>
  <si>
    <t>INSTITUTO GEOGRÁFICO AGUSTÍN CODAZZI - IGAC</t>
  </si>
  <si>
    <t>PRESIDENCIA DE LA REPÚBLICA - GESTIÓN GENERAL</t>
  </si>
  <si>
    <t xml:space="preserve">AGENCIA PRESIDENCIAL DE COOPERACIÓN INTERNACIONAL DE COLOMBIA, APC - COLOMBIA </t>
  </si>
  <si>
    <t xml:space="preserve">UNIDAD NACIONAL PARA LA GESTIÓN DEL RIESGO DE DESASTRES </t>
  </si>
  <si>
    <t>AGENCIA DE RENOVACIÓN DEL TERRITORIO ART - GESTIÓN GENERAL</t>
  </si>
  <si>
    <t>DIRECCIÓN DE SUSTITUCIÓN DE CULTIVOS DE USO ILÍCITO</t>
  </si>
  <si>
    <t>DEPARTAMENTO DE PLANEACIÓN - GESTIÓN GENERAL</t>
  </si>
  <si>
    <t>UNIDAD ADMINISTRATIVA ESPECIAL - AGENCIA NACIONAL DE CONTRATACIÓN PÚBLICA - COLOMBIA COMPRA EFICIENTE</t>
  </si>
  <si>
    <t>DEPARTAMENTO DE LA FUNCIÓN PÚBLICA - GESTIÓN GENERAL</t>
  </si>
  <si>
    <t>ESCUELA SUPERIOR DE ADMINISTRACIÓN PÚBLICA (ESAP)</t>
  </si>
  <si>
    <t>MINIRELACIONES EXTERIORES - GESTIÓN GENERAL</t>
  </si>
  <si>
    <t>MINISTERIO DE HACIENDA Y CRÉDITO PÚBLICO - GESTIÓN GENERAL</t>
  </si>
  <si>
    <t>UNIDAD ADMINISTRATIVA ESPECIAL AGENCIA DEL INSPECTOR GENERAL DE TRIBUTOS, RENTAS Y CONTRIBUCIONES PARAFISCALES (ITRC)</t>
  </si>
  <si>
    <t>UNIDAD ADMINISTRATIVA ESPECIAL UNIDAD DE PROYECCIÓN NORMATIVA Y ESTUDIOS DE REGULACIÓN FINANCIERA (URF)</t>
  </si>
  <si>
    <t>UNIDAD ADMINISTRATIVA ESPECIAL DE GESTIÓN  PENSIONAL Y CONTRIBUCIONES PARAFISCALES DE LA PROTECCIÓN SOCIAL (UGPPP) - GESTIÓN GENERAL</t>
  </si>
  <si>
    <t>MINISTERIO DE DEFENSA NACIONAL - COMANDO GENERAL</t>
  </si>
  <si>
    <t>MINISTERIO DE DEFENSA NACIONAL - EJÉRCITO</t>
  </si>
  <si>
    <t>MINISTERIO DE DEFENSA NACIONAL - ARMADA</t>
  </si>
  <si>
    <t>MINISTERIO DE DEFENSA NACIONAL - FUERZA AÉREA</t>
  </si>
  <si>
    <t>MINISTERIO DE DEFENSA NACIONAL - DIRECCIÓN GENERAL MARITIMA (DIMAR)</t>
  </si>
  <si>
    <t>MINISTERIO DE DEFENSA NACIONAL - DIRECCIÓN DE VETERANOS Y REHABILITACIÓN INCLUSIVA</t>
  </si>
  <si>
    <t>INSTITUTO CASAS FISCALES DEL EJÉRCITO</t>
  </si>
  <si>
    <t>FONPOLICÍA - GESTIÓN GENERAL</t>
  </si>
  <si>
    <t>MINAGRICULTURA - GESTIÓN GENERAL</t>
  </si>
  <si>
    <t>UNIDAD DE PLANIFICACIÓN DE TIERRAS RURALES, ADECUACIÓN DE TIERRAS Y USOS AGROPECUARIOS (UPRA)</t>
  </si>
  <si>
    <t>MINISTERIO  DE SALUD Y PROTECCIÓN SOCIAL - UNIDAD ADMINISTRATIVA ESPECIAL FONDO NACIONAL DE ESTUPEFACIENTES</t>
  </si>
  <si>
    <t>FONDO PASIVO SOCIAL DE FERROCARRILES NACIONALES DE COLOMBIA - PENSIONES</t>
  </si>
  <si>
    <t xml:space="preserve">MINISTERIO DE MINAS Y ENERGÍA - GESTIÓN GENERAL </t>
  </si>
  <si>
    <t>MINISTERIO DE MINAS Y ENERGÍA - COMISIÓN DE REGULACIÓN DE ENERGÍA Y GAS (CREG)</t>
  </si>
  <si>
    <t>UNIDAD DE PLANEACIÓN MINERO ENERGÉTICA - UPME</t>
  </si>
  <si>
    <t>INSTITUTO DE PLANIFICACIÓN Y PROMOCIÓN DE SOLUCIONES  ENERGÉTICAS PARA LAS ZONAS NO INTERCONECTADAS - IPSE</t>
  </si>
  <si>
    <t>INSTITUTO NACIONAL DE FORMACIÓN TÉCNICA PROFESIONAL DE SAN ANDRÉS Y PROVIDENCIA</t>
  </si>
  <si>
    <t>INSTITUTO TÉCNICO NACIONAL DE COMERCIO "SIMÓN RODRÍGUEZ" DE CALI</t>
  </si>
  <si>
    <t>UNIDAD ADMINISTRATIVA ESPECIAL DE ALIMENTACIÓN ESCOLAR</t>
  </si>
  <si>
    <t>COMPUTADORES PARA EDUCAR (CPE)</t>
  </si>
  <si>
    <t>UNIDAD DE PLANEACIÓN DEL SECTOR DE INFRAESTRUCTURA DE TRANSPORTE</t>
  </si>
  <si>
    <t>MINISTERIO PÚBLICO - INSTITUTO DE ESTUDIOS DEL MINISTERIO PÚBLICO</t>
  </si>
  <si>
    <t>CONTRALORÍA GENERAL DE LA REPÚBLICA - GESTIÓN GENERAL</t>
  </si>
  <si>
    <t>FONDO DE BIENESTAR SOCIAL DE LA CONTRALORÍA GENERAL DE LA REPÚBLICA</t>
  </si>
  <si>
    <t>RAMA JUDICIAL - CONSEJO SUPERIOR DE LA JUDICATURA</t>
  </si>
  <si>
    <t>RAMA JUDICIAL - CORTE SUPREMA DE JUSTICIA</t>
  </si>
  <si>
    <t>RAMA JUDICIAL - CONSEJO DE ESTADO</t>
  </si>
  <si>
    <t>RAMA JUDICIAL - CORTE CONSTITUCIONAL</t>
  </si>
  <si>
    <t>RAMA JUDICIAL - TRIBUNALES Y JUZGADOS</t>
  </si>
  <si>
    <t>COMISIÓN NACIONAL DE DISCIPLINA JUDICIAL</t>
  </si>
  <si>
    <t>REGISTRADURÍA NACIONAL DEL ESTADO CIVIL - CONSEJO NACIONAL ELECTORAL</t>
  </si>
  <si>
    <t>INSTITUTO DE HIDROLOGÍA, METEOROLOGÍA Y ESTUDIOS AMBIENTALES - IDEAM</t>
  </si>
  <si>
    <t>CORPORACIÓN PARA EL DESARROLLO SOSTENIBLE DEL URABÁ (CORPOURABÁ)</t>
  </si>
  <si>
    <t>CORPORACIÓN AUTÓNOMA REGIONAL PARA EL DESARROLLO SOSTENIBLE DEL CHOCO (CODECHOCO)</t>
  </si>
  <si>
    <t>CORPORACIÓN AUTÓNOMA REGIONAL PARA LA DEFENSA DE LA MESETA DE BUCARAMANGA (CDMB)</t>
  </si>
  <si>
    <t>CORPORACIÓN AUTÓNOMA REGIONAL DE NARIÑO (CORPONARIÑO)</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</si>
  <si>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</si>
  <si>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</si>
  <si>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</si>
  <si>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</si>
  <si>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</si>
  <si>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DEL ATLÁNTICO (CRA)</t>
  </si>
  <si>
    <t>CORPORACIÓN AUTÓNOMA REGIONAL DE BOYACÁ (CORPOBOYACÁ)</t>
  </si>
  <si>
    <t>CORPORACIÓN AUTÓNOMA REGIONAL DEL SUR DE BOLIVAR (CSB)</t>
  </si>
  <si>
    <t>AUDITORÍA GENERAL DE LA REPÚBLICA - GESTIÓN GENERAL</t>
  </si>
  <si>
    <t>MINCOMERCIO INDUSTRIA TURISMO - GESTIÓN GENERAL</t>
  </si>
  <si>
    <t>MINCOMERCIO INDUSTRIA TURISMO - DIRECCIÓN GENERAL DE COMERCIO EXTERIOR</t>
  </si>
  <si>
    <t>MINISTERIO DEL TRABAJO - SUPERINTENDENCIA DE SUBSIDIO FAMILIAR</t>
  </si>
  <si>
    <t>UNIDAD ADMINISTRATIVA ESPECIAL DEL SERVICIO PÚBLICO DE EMPLEO</t>
  </si>
  <si>
    <t>CORPORACIÓN NACIONAL PARA LA RECONSTRUCCIÓN DE LA CUENCA DEL RÍO PÁEZ Y ZONAS ALEDAÑAS NASA KI WE</t>
  </si>
  <si>
    <t>COMISIÓN DE REGULACIÓN DE AGUA POTABLE Y SANEAMIENTO BÁSICO (CRA)</t>
  </si>
  <si>
    <t>UNIDAD DE ATENCIÓN Y REPARACIÓN INTEGRAL A LAS VÍCTIMAS</t>
  </si>
  <si>
    <t>MINISTERIO DEL DEPORTE - GESTIÓN GENERAL</t>
  </si>
  <si>
    <t>JURISDICCIÓN ESPECIAL PARA LA PAZ - GESTIÓN GENERAL</t>
  </si>
  <si>
    <t>UNIDAD DE BÚSQUEDA DE PERSONAS DADAS POR DESAPARECIDAS EN EL CONTEXTO Y EN RAZÓN DEL CONFLICTO ARMADO (UBPD)</t>
  </si>
  <si>
    <t>270109</t>
  </si>
  <si>
    <t>FONDO DE ESTABILIZACIÓN DEL INGRESO FISCAL – FEIF</t>
  </si>
  <si>
    <t>FONDO DE ESTABILIZACIÓN DE LOS PRECIOS DE LOS COMBUSTIBLES – FEPC</t>
  </si>
  <si>
    <t>FONDO PARA LA PROMOCIÓN DEL PATRIMONIO, LA CULTURA, LAS ARTES Y LA CREATIVIDAD -FONCULTURA- LEY 2070 DE 2020</t>
  </si>
  <si>
    <t>FONDO INDUSTRIA DE LA CONSTRUCCION FIC</t>
  </si>
  <si>
    <t>FONDO PARA LA ADMINISTRACIÓN DE BIENES DE LA FISCALIA</t>
  </si>
  <si>
    <t xml:space="preserve"> 225701</t>
  </si>
  <si>
    <t>UNIVERSIDADES PÚBLICAS - UNIVERSIDAD NACIONAL DE COLOMBIA</t>
  </si>
  <si>
    <t xml:space="preserve"> 225702</t>
  </si>
  <si>
    <t xml:space="preserve"> 225703</t>
  </si>
  <si>
    <t xml:space="preserve"> 225704</t>
  </si>
  <si>
    <t xml:space="preserve"> 225705</t>
  </si>
  <si>
    <t xml:space="preserve"> 225706</t>
  </si>
  <si>
    <t xml:space="preserve"> 225707</t>
  </si>
  <si>
    <t xml:space="preserve"> 225708</t>
  </si>
  <si>
    <t xml:space="preserve"> 225709</t>
  </si>
  <si>
    <t xml:space="preserve"> 225710</t>
  </si>
  <si>
    <t xml:space="preserve"> 225711</t>
  </si>
  <si>
    <t xml:space="preserve"> 225712</t>
  </si>
  <si>
    <t xml:space="preserve"> 225713</t>
  </si>
  <si>
    <t xml:space="preserve"> 225714</t>
  </si>
  <si>
    <t xml:space="preserve"> 225715</t>
  </si>
  <si>
    <t xml:space="preserve"> 225716</t>
  </si>
  <si>
    <t xml:space="preserve"> 225717</t>
  </si>
  <si>
    <t xml:space="preserve"> 225718</t>
  </si>
  <si>
    <t xml:space="preserve"> 225719</t>
  </si>
  <si>
    <t xml:space="preserve"> 225720</t>
  </si>
  <si>
    <t xml:space="preserve"> 225721</t>
  </si>
  <si>
    <t xml:space="preserve"> 225722</t>
  </si>
  <si>
    <t xml:space="preserve"> 225723</t>
  </si>
  <si>
    <t xml:space="preserve"> 225724</t>
  </si>
  <si>
    <t xml:space="preserve"> 225725</t>
  </si>
  <si>
    <t xml:space="preserve"> 225726</t>
  </si>
  <si>
    <t xml:space="preserve"> 225727</t>
  </si>
  <si>
    <t xml:space="preserve"> 225728</t>
  </si>
  <si>
    <t xml:space="preserve"> 225729</t>
  </si>
  <si>
    <t xml:space="preserve"> 225730</t>
  </si>
  <si>
    <t xml:space="preserve"> 225731</t>
  </si>
  <si>
    <t xml:space="preserve"> 225732</t>
  </si>
  <si>
    <t xml:space="preserve"> 225733</t>
  </si>
  <si>
    <t xml:space="preserve"> 225734</t>
  </si>
  <si>
    <t>UNIVERSIDADES PÚBLICAS - UNIVERSIDAD DE ANTIOQUÍA</t>
  </si>
  <si>
    <t xml:space="preserve">UNIVERSIDADES PÚBLICAS - UNIVERSIDAD DEL VALLE </t>
  </si>
  <si>
    <t xml:space="preserve">UNIVERSIDADES PÚBLICAS - UNIVERSIDAD INDUSTRIAL DE SANTANDER </t>
  </si>
  <si>
    <t>UNIVERSIDADES PÚBLICAS - UNIVERSIDAD PEDAGÓGICA Y TECNOLÓGICA DE COLOMBIA</t>
  </si>
  <si>
    <t>160103</t>
  </si>
  <si>
    <t>POLICÍA NACIONAL - EDUCACIÓN</t>
  </si>
  <si>
    <t xml:space="preserve">UNIVERSIDADES PÚBLICAS - UNIVERSIDAD DISTRITAL FRANCISCO JOSÉ DE CALDAS </t>
  </si>
  <si>
    <t>UNIVERSIDADES PÚBLICAS - UNIVERSIDAD DE CARTAGENA</t>
  </si>
  <si>
    <t>UNIVERSIDADES PÚBLICAS - UNIVERSIDAD DE NARIÑO</t>
  </si>
  <si>
    <t>UNIVERSIDADES PÚBLICAS - UNIVERSIDAD NACIONAL ABIERTA Y A DISTANCIA UNAD</t>
  </si>
  <si>
    <t>UNIVERSIDADES PÚBLICAS - UNIVERSIDAD DEL MAGDALENA</t>
  </si>
  <si>
    <t xml:space="preserve">UNIVERSIDADES PÚBLICAS - UNIVERSIDAD DEL CAUCA </t>
  </si>
  <si>
    <t>UNIVERSIDADES PÚBLICAS - UNIVERSIDAD TECNOLÓGICA DE PEREIRA</t>
  </si>
  <si>
    <t>UNIVERSIDADES PÚBLICAS - UNIVERSIDAD DE PAMPLONA</t>
  </si>
  <si>
    <t>UNIVERSIDADES PÚBLICAS - UNIVERSIDAD SURCOLOMBIANA</t>
  </si>
  <si>
    <t xml:space="preserve">UNIVERSIDADES PÚBLICAS - UNIVERSIDAD PEDAGÓGICA NACIONAL </t>
  </si>
  <si>
    <t xml:space="preserve">UNIVERSIDADES PÚBLICAS - UNIVERSIDAD DE CALDAS </t>
  </si>
  <si>
    <t>UNIVERSIDADES PÚBLICAS - UNIVERSIDAD MILITAR NUEVA GRANADA</t>
  </si>
  <si>
    <t>UNIVERSIDADES PÚBLICAS - UNIVERSIDAD DEL ATLÁNTICO</t>
  </si>
  <si>
    <t xml:space="preserve">UNIVERSIDADES PÚBLICAS - UNIVERSIDAD DEL TOLIMA </t>
  </si>
  <si>
    <t xml:space="preserve">UNIVERSIDADES PÚBLICAS - UNIVERSIDAD DE CÓRDOBA </t>
  </si>
  <si>
    <t xml:space="preserve">UNIVERSIDADES PÚBLICAS - UNIVERSIDAD DEL QUINDÍO </t>
  </si>
  <si>
    <t xml:space="preserve">UNIVERSIDADES PÚBLICAS - UNIVERSIDAD POPULAR DEL CESAR </t>
  </si>
  <si>
    <t xml:space="preserve">UNIVERSIDADES PÚBLICAS - UNIVERSIDAD DE LOS LLANOS </t>
  </si>
  <si>
    <t xml:space="preserve">UNIVERSIDADES PÚBLICAS - UNIVERSIDAD FRANCISCO DE PAULA SANTANDER </t>
  </si>
  <si>
    <t xml:space="preserve">UNIVERSIDADES PÚBLICAS - UNIVERSIDAD FRANCISCO DE PAULA SANTANDER SECCIONAL OCAÑA </t>
  </si>
  <si>
    <t xml:space="preserve">UNIVERSIDADES PÚBLICAS - UNIVERSIDAD DE LA AMAZONÍA </t>
  </si>
  <si>
    <t xml:space="preserve">UNIVERSIDADES PÚBLICAS - UNIVERSIDAD COLEGIO MAYOR DE CUNDINAMARCA </t>
  </si>
  <si>
    <t xml:space="preserve">UNIVERSIDADES PÚBLICAS - UNIVERSIDAD DE CUNDINAMARCA </t>
  </si>
  <si>
    <t xml:space="preserve">UNIVERSIDADES PÚBLICAS - UNIVERSIDAD TECNOLÓGICA DEL CHOCO DIEGO LUIS CÓRDOBA </t>
  </si>
  <si>
    <t>UNIVERSIDADES PÚBLICAS - UNIVERSIDAD DE SUCRE</t>
  </si>
  <si>
    <t>UNIVERSIDADES PÚBLICAS - UNIVERSIDAD DE LA GUAJIRA</t>
  </si>
  <si>
    <t xml:space="preserve">UNIVERSIDADES PÚBLICAS - UNIVERSIDAD DEL PACÍFICO </t>
  </si>
  <si>
    <t xml:space="preserve">UNIVERSIDADES PÚBLICAS - UNIVERSIDAD INTERNACIONAL DEL TRÓPICO AMERICANO </t>
  </si>
  <si>
    <t>UNIVERSIDADES PÚBLICAS - UNIVERSIDAD AUTÓNOMA INDÍGENA INTERCULTURAL UAIIN CRIC</t>
  </si>
  <si>
    <t>FONDO ESPECIAL PARA EL RECAUDO POR MULTAS Y COBRO COACTIVO (ARTICULO 6 LEY 2197 DEL 2022)</t>
  </si>
  <si>
    <t>FONDO DE LA JUSTICIA PENAL MILITAR Y POLICIAL</t>
  </si>
  <si>
    <t>FONDO DE FOMENTO PARA LAS MUJERES RURALES -FOMMUR, LEY 731 DE 2002</t>
  </si>
  <si>
    <t>FONDO PARA EL ACCESO A LOS INSUMOS AGROPECUARIOS -FAIA, LEY 2183 DE 2022</t>
  </si>
  <si>
    <t>094</t>
  </si>
  <si>
    <t>095</t>
  </si>
  <si>
    <t>AUXILIO FUNERARIO (OTRAS PRESTACIONES DE JUBILACIÓN)</t>
  </si>
  <si>
    <t>INDEMNIZACIÓN SUSTITUTIVA (OTRAS PRESTACIONES DE JUBILACIÓN)</t>
  </si>
  <si>
    <r>
      <t xml:space="preserve">La </t>
    </r>
    <r>
      <rPr>
        <b/>
        <sz val="8"/>
        <color indexed="8"/>
        <rFont val="Arial"/>
        <family val="2"/>
      </rPr>
      <t>Adquisición de bienes y servicios</t>
    </r>
    <r>
      <rPr>
        <sz val="8"/>
        <color indexed="8"/>
        <rFont val="Arial"/>
        <family val="2"/>
      </rPr>
      <t xml:space="preserve"> corresponde a los necesarios para el cumplimiento de las funciones de la entidad.Se incluye activos fijos, objetos de valor y activos no producidos (activos no financieros) y tambien  incluyen la compra de materiales y suministros y la adquisición de servicios (Adquisiciones diferentes de activos).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</si>
</sst>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_-;\-* #,##0_-;_-* &quot;-&quot;??_-;_-@_-"/>
    <numFmt numFmtId="168" formatCode="_(* #,##0_);_(* \(#,##0\);_(* &quot;-&quot;??_);_(@_)"/>
    <numFmt numFmtId="169" formatCode="#,##0_ ;[Red]\-#,##0\ "/>
    <numFmt numFmtId="170" formatCode="000"/>
    <numFmt numFmtId="171" formatCode="00"/>
  </numFmts>
  <fonts count="5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9"/>
      <color indexed="81"/>
      <name val="Tahoma"/>
      <family val="2"/>
    </font>
    <font>
      <u/>
      <sz val="9"/>
      <color indexed="81"/>
      <name val="Tahoma"/>
      <family val="2"/>
    </font>
    <font>
      <sz val="9"/>
      <color theme="1"/>
      <name val="Calibri"/>
      <family val="2"/>
      <scheme val="minor"/>
    </font>
    <font>
      <sz val="8"/>
      <color theme="1"/>
      <name val="Calibri"/>
      <family val="2"/>
      <scheme val="minor"/>
    </font>
    <font>
      <b/>
      <sz val="8"/>
      <name val="Calibri"/>
      <family val="2"/>
      <scheme val="minor"/>
    </font>
    <font>
      <b/>
      <sz val="8"/>
      <color theme="1"/>
      <name val="Calibri"/>
      <family val="2"/>
      <scheme val="minor"/>
    </font>
    <font>
      <b/>
      <sz val="8"/>
      <color theme="0"/>
      <name val="Calibri"/>
      <family val="2"/>
      <scheme val="minor"/>
    </font>
    <font>
      <sz val="8"/>
      <color theme="0"/>
      <name val="Calibri"/>
      <family val="2"/>
      <scheme val="minor"/>
    </font>
    <font>
      <sz val="8"/>
      <name val="Calibri"/>
      <family val="2"/>
      <scheme val="minor"/>
    </font>
    <font>
      <b/>
      <sz val="8"/>
      <color rgb="FFFFFFFF"/>
      <name val="Calibri"/>
      <family val="2"/>
      <scheme val="minor"/>
    </font>
    <font>
      <sz val="8"/>
      <color rgb="FF000000"/>
      <name val="Calibri"/>
      <family val="2"/>
      <scheme val="minor"/>
    </font>
    <font>
      <b/>
      <sz val="8"/>
      <color theme="0"/>
      <name val="Arial"/>
      <family val="2"/>
    </font>
    <font>
      <b/>
      <sz val="8"/>
      <name val="Arial"/>
      <family val="2"/>
    </font>
    <font>
      <sz val="8"/>
      <name val="Arial"/>
      <family val="2"/>
    </font>
    <font>
      <sz val="8"/>
      <color indexed="8"/>
      <name val="Arial"/>
      <family val="2"/>
    </font>
    <font>
      <u/>
      <sz val="11"/>
      <color theme="10"/>
      <name val="Calibri"/>
      <family val="2"/>
      <scheme val="minor"/>
    </font>
    <font>
      <u/>
      <sz val="11"/>
      <color theme="11"/>
      <name val="Calibri"/>
      <family val="2"/>
      <scheme val="minor"/>
    </font>
    <font>
      <b/>
      <sz val="9"/>
      <color theme="1"/>
      <name val="Calibri"/>
      <family val="2"/>
      <scheme val="minor"/>
    </font>
    <font>
      <sz val="8"/>
      <color indexed="81"/>
      <name val="Tahoma"/>
      <family val="2"/>
    </font>
    <font>
      <b/>
      <sz val="8"/>
      <color indexed="81"/>
      <name val="Tahoma"/>
      <family val="2"/>
    </font>
    <font>
      <u/>
      <sz val="8"/>
      <color indexed="81"/>
      <name val="Tahoma"/>
      <family val="2"/>
    </font>
    <font>
      <b/>
      <sz val="9"/>
      <color theme="1"/>
      <name val="Calibri"/>
      <family val="2"/>
      <scheme val="minor"/>
    </font>
    <font>
      <sz val="8"/>
      <color rgb="FFFF0000"/>
      <name val="Arial"/>
      <family val="2"/>
    </font>
    <font>
      <sz val="8"/>
      <color theme="1"/>
      <name val="Tahoma"/>
      <family val="2"/>
    </font>
    <font>
      <u/>
      <sz val="8"/>
      <color theme="1"/>
      <name val="Tahoma"/>
      <family val="2"/>
    </font>
    <font>
      <b/>
      <sz val="7"/>
      <color theme="1"/>
      <name val="Calibri"/>
      <family val="2"/>
      <scheme val="minor"/>
    </font>
    <font>
      <b/>
      <sz val="8"/>
      <color indexed="8"/>
      <name val="Arial"/>
      <family val="2"/>
    </font>
    <font>
      <b/>
      <sz val="10"/>
      <name val="Arial"/>
      <family val="2"/>
    </font>
    <font>
      <b/>
      <sz val="12"/>
      <name val="Arial"/>
      <family val="2"/>
    </font>
    <font>
      <b/>
      <sz val="10"/>
      <color theme="0"/>
      <name val="Arial"/>
      <family val="2"/>
    </font>
    <font>
      <sz val="10"/>
      <color theme="0"/>
      <name val="Arial"/>
      <family val="2"/>
    </font>
    <font>
      <sz val="8"/>
      <color theme="1"/>
      <name val="Arial"/>
      <family val="2"/>
    </font>
    <font>
      <b/>
      <sz val="9"/>
      <color indexed="81"/>
      <name val="Tahoma"/>
      <family val="2"/>
    </font>
    <font>
      <b/>
      <u/>
      <sz val="8"/>
      <color indexed="81"/>
      <name val="Tahoma"/>
      <family val="2"/>
    </font>
    <font>
      <sz val="10"/>
      <name val="Arial Narrow"/>
      <family val="2"/>
    </font>
    <font>
      <sz val="8"/>
      <color rgb="FF000000"/>
      <name val="Tahoma"/>
      <family val="2"/>
    </font>
    <font>
      <u/>
      <sz val="8"/>
      <color rgb="FF000000"/>
      <name val="Tahoma"/>
      <family val="2"/>
    </font>
    <font>
      <sz val="9"/>
      <color rgb="FF000000"/>
      <name val="Tahoma"/>
      <family val="2"/>
    </font>
    <font>
      <b/>
      <sz val="8"/>
      <color rgb="FF000000"/>
      <name val="Tahoma"/>
      <family val="2"/>
    </font>
    <font>
      <sz val="8"/>
      <color rgb="FF000000"/>
      <name val="Arial"/>
      <family val="2"/>
    </font>
    <font>
      <sz val="11"/>
      <color rgb="FF000000"/>
      <name val="Calibri"/>
      <family val="2"/>
    </font>
    <font>
      <sz val="10"/>
      <color rgb="FF000000"/>
      <name val="Calibri"/>
      <family val="2"/>
      <scheme val="minor"/>
    </font>
    <font>
      <u/>
      <sz val="9"/>
      <color rgb="FF000000"/>
      <name val="Tahoma"/>
      <family val="2"/>
    </font>
    <font>
      <sz val="9"/>
      <color rgb="FF000000"/>
      <name val="+mn-lt"/>
      <charset val="1"/>
    </font>
    <font>
      <sz val="10"/>
      <color rgb="FF000000"/>
      <name val="Tahoma"/>
      <family val="2"/>
    </font>
    <font>
      <b/>
      <u/>
      <sz val="9"/>
      <color rgb="FF000000"/>
      <name val="Tahoma"/>
      <family val="2"/>
    </font>
  </fonts>
  <fills count="18">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5" tint="0.59999389629810485"/>
        <bgColor indexed="65"/>
      </patternFill>
    </fill>
    <fill>
      <patternFill patternType="solid">
        <fgColor rgb="FF790909"/>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39997558519241921"/>
        <bgColor indexed="64"/>
      </patternFill>
    </fill>
  </fills>
  <borders count="2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dashed">
        <color auto="1"/>
      </left>
      <right style="dashed">
        <color auto="1"/>
      </right>
      <top/>
      <bottom/>
      <diagonal/>
    </border>
    <border>
      <left style="thick">
        <color auto="1"/>
      </left>
      <right style="thick">
        <color auto="1"/>
      </right>
      <top style="thick">
        <color auto="1"/>
      </top>
      <bottom style="medium">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bottom style="thin">
        <color auto="1"/>
      </bottom>
      <diagonal/>
    </border>
    <border>
      <left style="dashed">
        <color auto="1"/>
      </left>
      <right style="thick">
        <color auto="1"/>
      </right>
      <top/>
      <bottom/>
      <diagonal/>
    </border>
    <border>
      <left style="thin">
        <color auto="1"/>
      </left>
      <right style="thick">
        <color auto="1"/>
      </right>
      <top/>
      <bottom/>
      <diagonal/>
    </border>
    <border>
      <left style="medium">
        <color auto="1"/>
      </left>
      <right style="thick">
        <color auto="1"/>
      </right>
      <top/>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medium">
        <color auto="1"/>
      </right>
      <top style="thick">
        <color auto="1"/>
      </top>
      <bottom style="medium">
        <color auto="1"/>
      </bottom>
      <diagonal/>
    </border>
    <border>
      <left style="dashed">
        <color auto="1"/>
      </left>
      <right/>
      <top/>
      <bottom/>
      <diagonal/>
    </border>
    <border>
      <left/>
      <right/>
      <top style="medium">
        <color auto="1"/>
      </top>
      <bottom style="medium">
        <color auto="1"/>
      </bottom>
      <diagonal/>
    </border>
    <border>
      <left/>
      <right/>
      <top style="thin">
        <color auto="1"/>
      </top>
      <bottom style="thin">
        <color auto="1"/>
      </bottom>
      <diagonal/>
    </border>
    <border>
      <left/>
      <right/>
      <top style="thick">
        <color auto="1"/>
      </top>
      <bottom style="medium">
        <color auto="1"/>
      </bottom>
      <diagonal/>
    </border>
    <border>
      <left style="thick">
        <color auto="1"/>
      </left>
      <right style="thick">
        <color auto="1"/>
      </right>
      <top/>
      <bottom style="medium">
        <color auto="1"/>
      </bottom>
      <diagonal/>
    </border>
    <border>
      <left style="medium">
        <color auto="1"/>
      </left>
      <right style="medium">
        <color auto="1"/>
      </right>
      <top/>
      <bottom style="thick">
        <color auto="1"/>
      </bottom>
      <diagonal/>
    </border>
    <border>
      <left style="medium">
        <color auto="1"/>
      </left>
      <right/>
      <top style="thick">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dashed">
        <color auto="1"/>
      </left>
      <right style="dashed">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dashed">
        <color auto="1"/>
      </bottom>
      <diagonal/>
    </border>
    <border>
      <left/>
      <right style="thick">
        <color auto="1"/>
      </right>
      <top/>
      <bottom/>
      <diagonal/>
    </border>
    <border>
      <left/>
      <right style="thick">
        <color auto="1"/>
      </right>
      <top/>
      <bottom style="medium">
        <color auto="1"/>
      </bottom>
      <diagonal/>
    </border>
    <border>
      <left/>
      <right style="thick">
        <color auto="1"/>
      </right>
      <top/>
      <bottom style="thin">
        <color auto="1"/>
      </bottom>
      <diagonal/>
    </border>
    <border>
      <left/>
      <right style="thick">
        <color auto="1"/>
      </right>
      <top style="medium">
        <color auto="1"/>
      </top>
      <bottom style="medium">
        <color auto="1"/>
      </bottom>
      <diagonal/>
    </border>
    <border>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dashed">
        <color auto="1"/>
      </top>
      <bottom/>
      <diagonal/>
    </border>
    <border>
      <left style="hair">
        <color auto="1"/>
      </left>
      <right style="hair">
        <color auto="1"/>
      </right>
      <top style="hair">
        <color auto="1"/>
      </top>
      <bottom style="hair">
        <color auto="1"/>
      </bottom>
      <diagonal/>
    </border>
    <border>
      <left style="dashed">
        <color auto="1"/>
      </left>
      <right style="dashed">
        <color auto="1"/>
      </right>
      <top style="dashed">
        <color auto="1"/>
      </top>
      <bottom/>
      <diagonal/>
    </border>
    <border>
      <left style="thick">
        <color auto="1"/>
      </left>
      <right style="thick">
        <color auto="1"/>
      </right>
      <top style="hair">
        <color auto="1"/>
      </top>
      <bottom style="hair">
        <color auto="1"/>
      </bottom>
      <diagonal/>
    </border>
    <border>
      <left/>
      <right style="thick">
        <color auto="1"/>
      </right>
      <top style="dashed">
        <color auto="1"/>
      </top>
      <bottom/>
      <diagonal/>
    </border>
    <border>
      <left style="dashed">
        <color auto="1"/>
      </left>
      <right style="dashed">
        <color auto="1"/>
      </right>
      <top/>
      <bottom style="dashed">
        <color auto="1"/>
      </bottom>
      <diagonal/>
    </border>
    <border>
      <left style="thick">
        <color auto="1"/>
      </left>
      <right style="thick">
        <color auto="1"/>
      </right>
      <top style="medium">
        <color auto="1"/>
      </top>
      <bottom style="thin">
        <color auto="1"/>
      </bottom>
      <diagonal/>
    </border>
    <border>
      <left/>
      <right style="thick">
        <color auto="1"/>
      </right>
      <top style="medium">
        <color auto="1"/>
      </top>
      <bottom/>
      <diagonal/>
    </border>
    <border>
      <left style="thick">
        <color auto="1"/>
      </left>
      <right style="thick">
        <color auto="1"/>
      </right>
      <top/>
      <bottom style="dashed">
        <color auto="1"/>
      </bottom>
      <diagonal/>
    </border>
    <border>
      <left style="hair">
        <color auto="1"/>
      </left>
      <right style="hair">
        <color auto="1"/>
      </right>
      <top style="hair">
        <color auto="1"/>
      </top>
      <bottom/>
      <diagonal/>
    </border>
    <border>
      <left/>
      <right/>
      <top style="medium">
        <color auto="1"/>
      </top>
      <bottom/>
      <diagonal/>
    </border>
    <border>
      <left style="thick">
        <color auto="1"/>
      </left>
      <right style="thick">
        <color auto="1"/>
      </right>
      <top style="thin">
        <color auto="1"/>
      </top>
      <bottom style="dashed">
        <color auto="1"/>
      </bottom>
      <diagonal/>
    </border>
    <border>
      <left style="dashed">
        <color auto="1"/>
      </left>
      <right style="thick">
        <color auto="1"/>
      </right>
      <top style="thin">
        <color auto="1"/>
      </top>
      <bottom style="dashed">
        <color auto="1"/>
      </bottom>
      <diagonal/>
    </border>
    <border>
      <left style="dashed">
        <color auto="1"/>
      </left>
      <right style="thick">
        <color auto="1"/>
      </right>
      <top style="dashed">
        <color auto="1"/>
      </top>
      <bottom style="dashed">
        <color auto="1"/>
      </bottom>
      <diagonal/>
    </border>
    <border>
      <left style="medium">
        <color auto="1"/>
      </left>
      <right style="thick">
        <color auto="1"/>
      </right>
      <top style="medium">
        <color auto="1"/>
      </top>
      <bottom/>
      <diagonal/>
    </border>
    <border>
      <left style="thick">
        <color auto="1"/>
      </left>
      <right style="thick">
        <color auto="1"/>
      </right>
      <top style="thick">
        <color auto="1"/>
      </top>
      <bottom style="thin">
        <color auto="1"/>
      </bottom>
      <diagonal/>
    </border>
    <border>
      <left/>
      <right style="thick">
        <color auto="1"/>
      </right>
      <top style="thin">
        <color auto="1"/>
      </top>
      <bottom/>
      <diagonal/>
    </border>
    <border>
      <left/>
      <right style="thick">
        <color auto="1"/>
      </right>
      <top style="medium">
        <color auto="1"/>
      </top>
      <bottom style="thin">
        <color auto="1"/>
      </bottom>
      <diagonal/>
    </border>
    <border>
      <left/>
      <right style="thick">
        <color auto="1"/>
      </right>
      <top style="thin">
        <color auto="1"/>
      </top>
      <bottom style="hair">
        <color auto="1"/>
      </bottom>
      <diagonal/>
    </border>
    <border>
      <left style="dashed">
        <color auto="1"/>
      </left>
      <right style="thick">
        <color auto="1"/>
      </right>
      <top style="dashed">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ck">
        <color auto="1"/>
      </left>
      <right/>
      <top style="thick">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bottom/>
      <diagonal/>
    </border>
    <border>
      <left style="thick">
        <color auto="1"/>
      </left>
      <right style="thick">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ck">
        <color auto="1"/>
      </bottom>
      <diagonal/>
    </border>
    <border>
      <left style="medium">
        <color auto="1"/>
      </left>
      <right/>
      <top style="thick">
        <color auto="1"/>
      </top>
      <bottom style="thick">
        <color auto="1"/>
      </bottom>
      <diagonal/>
    </border>
    <border>
      <left/>
      <right/>
      <top style="thick">
        <color auto="1"/>
      </top>
      <bottom/>
      <diagonal/>
    </border>
    <border>
      <left style="dashDotDot">
        <color auto="1"/>
      </left>
      <right style="dashDotDot">
        <color auto="1"/>
      </right>
      <top/>
      <bottom/>
      <diagonal/>
    </border>
    <border>
      <left/>
      <right style="thick">
        <color auto="1"/>
      </right>
      <top style="thick">
        <color auto="1"/>
      </top>
      <bottom/>
      <diagonal/>
    </border>
    <border>
      <left style="hair">
        <color auto="1"/>
      </left>
      <right style="thick">
        <color auto="1"/>
      </right>
      <top style="dashed">
        <color auto="1"/>
      </top>
      <bottom style="dashed">
        <color auto="1"/>
      </bottom>
      <diagonal/>
    </border>
    <border>
      <left style="hair">
        <color auto="1"/>
      </left>
      <right style="thick">
        <color auto="1"/>
      </right>
      <top style="dashed">
        <color auto="1"/>
      </top>
      <bottom style="hair">
        <color auto="1"/>
      </bottom>
      <diagonal/>
    </border>
    <border>
      <left style="hair">
        <color auto="1"/>
      </left>
      <right style="hair">
        <color auto="1"/>
      </right>
      <top style="dashed">
        <color auto="1"/>
      </top>
      <bottom style="hair">
        <color auto="1"/>
      </bottom>
      <diagonal/>
    </border>
    <border>
      <left/>
      <right/>
      <top style="dashed">
        <color auto="1"/>
      </top>
      <bottom style="hair">
        <color auto="1"/>
      </bottom>
      <diagonal/>
    </border>
    <border>
      <left style="thin">
        <color auto="1"/>
      </left>
      <right style="thick">
        <color auto="1"/>
      </right>
      <top style="thin">
        <color auto="1"/>
      </top>
      <bottom/>
      <diagonal/>
    </border>
    <border>
      <left style="thin">
        <color auto="1"/>
      </left>
      <right/>
      <top/>
      <bottom/>
      <diagonal/>
    </border>
    <border>
      <left/>
      <right/>
      <top/>
      <bottom style="thin">
        <color auto="1"/>
      </bottom>
      <diagonal/>
    </border>
    <border>
      <left style="thick">
        <color auto="1"/>
      </left>
      <right style="thick">
        <color auto="1"/>
      </right>
      <top style="medium">
        <color auto="1"/>
      </top>
      <bottom style="thick">
        <color auto="1"/>
      </bottom>
      <diagonal/>
    </border>
    <border>
      <left style="dashed">
        <color auto="1"/>
      </left>
      <right/>
      <top style="dashed">
        <color auto="1"/>
      </top>
      <bottom style="dashed">
        <color auto="1"/>
      </bottom>
      <diagonal/>
    </border>
    <border>
      <left style="thick">
        <color auto="1"/>
      </left>
      <right/>
      <top style="thick">
        <color auto="1"/>
      </top>
      <bottom/>
      <diagonal/>
    </border>
    <border>
      <left style="hair">
        <color auto="1"/>
      </left>
      <right/>
      <top style="hair">
        <color auto="1"/>
      </top>
      <bottom/>
      <diagonal/>
    </border>
    <border>
      <left style="thick">
        <color auto="1"/>
      </left>
      <right style="thick">
        <color auto="1"/>
      </right>
      <top style="dashed">
        <color auto="1"/>
      </top>
      <bottom style="hair">
        <color auto="1"/>
      </bottom>
      <diagonal/>
    </border>
    <border>
      <left style="thick">
        <color auto="1"/>
      </left>
      <right style="thick">
        <color auto="1"/>
      </right>
      <top style="hair">
        <color auto="1"/>
      </top>
      <bottom style="dashed">
        <color auto="1"/>
      </bottom>
      <diagonal/>
    </border>
    <border>
      <left style="thick">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style="hair">
        <color auto="1"/>
      </left>
      <right style="hair">
        <color auto="1"/>
      </right>
      <top style="hair">
        <color auto="1"/>
      </top>
      <bottom style="thin">
        <color auto="1"/>
      </bottom>
      <diagonal/>
    </border>
    <border>
      <left style="thick">
        <color auto="1"/>
      </left>
      <right style="thick">
        <color auto="1"/>
      </right>
      <top style="hair">
        <color auto="1"/>
      </top>
      <bottom/>
      <diagonal/>
    </border>
    <border>
      <left style="thick">
        <color auto="1"/>
      </left>
      <right style="thick">
        <color auto="1"/>
      </right>
      <top style="hair">
        <color auto="1"/>
      </top>
      <bottom style="thin">
        <color auto="1"/>
      </bottom>
      <diagonal/>
    </border>
    <border>
      <left style="slantDashDot">
        <color theme="1"/>
      </left>
      <right style="slantDashDot">
        <color theme="1"/>
      </right>
      <top style="medium">
        <color auto="1"/>
      </top>
      <bottom style="medium">
        <color auto="1"/>
      </bottom>
      <diagonal/>
    </border>
    <border>
      <left style="thick">
        <color theme="1"/>
      </left>
      <right style="thick">
        <color theme="1"/>
      </right>
      <top style="medium">
        <color auto="1"/>
      </top>
      <bottom style="medium">
        <color auto="1"/>
      </bottom>
      <diagonal/>
    </border>
    <border>
      <left style="slantDashDot">
        <color theme="1"/>
      </left>
      <right/>
      <top style="medium">
        <color auto="1"/>
      </top>
      <bottom style="medium">
        <color auto="1"/>
      </bottom>
      <diagonal/>
    </border>
    <border>
      <left style="hair">
        <color auto="1"/>
      </left>
      <right style="hair">
        <color auto="1"/>
      </right>
      <top style="hair">
        <color auto="1"/>
      </top>
      <bottom style="dashed">
        <color auto="1"/>
      </bottom>
      <diagonal/>
    </border>
    <border>
      <left style="hair">
        <color auto="1"/>
      </left>
      <right style="thick">
        <color auto="1"/>
      </right>
      <top style="dashed">
        <color auto="1"/>
      </top>
      <bottom/>
      <diagonal/>
    </border>
    <border>
      <left style="dashed">
        <color indexed="64"/>
      </left>
      <right style="dashed">
        <color indexed="64"/>
      </right>
      <top style="dashed">
        <color indexed="64"/>
      </top>
      <bottom style="thin">
        <color auto="1"/>
      </bottom>
      <diagonal/>
    </border>
    <border>
      <left style="dashed">
        <color indexed="64"/>
      </left>
      <right style="thick">
        <color auto="1"/>
      </right>
      <top style="dashed">
        <color indexed="64"/>
      </top>
      <bottom style="thin">
        <color auto="1"/>
      </bottom>
      <diagonal/>
    </border>
    <border>
      <left style="thick">
        <color auto="1"/>
      </left>
      <right style="thick">
        <color auto="1"/>
      </right>
      <top style="dashed">
        <color indexed="64"/>
      </top>
      <bottom style="thin">
        <color auto="1"/>
      </bottom>
      <diagonal/>
    </border>
    <border>
      <left/>
      <right style="dashed">
        <color indexed="64"/>
      </right>
      <top/>
      <bottom/>
      <diagonal/>
    </border>
    <border>
      <left/>
      <right style="slantDashDot">
        <color theme="1"/>
      </right>
      <top style="medium">
        <color indexed="64"/>
      </top>
      <bottom style="medium">
        <color indexed="64"/>
      </bottom>
      <diagonal/>
    </border>
    <border>
      <left style="hair">
        <color auto="1"/>
      </left>
      <right style="thick">
        <color auto="1"/>
      </right>
      <top style="hair">
        <color indexed="64"/>
      </top>
      <bottom style="thin">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ck">
        <color auto="1"/>
      </left>
      <right style="thick">
        <color auto="1"/>
      </right>
      <top style="medium">
        <color auto="1"/>
      </top>
      <bottom/>
      <diagonal/>
    </border>
    <border>
      <left style="thick">
        <color indexed="64"/>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ck">
        <color auto="1"/>
      </left>
      <right style="thick">
        <color auto="1"/>
      </right>
      <top style="thin">
        <color auto="1"/>
      </top>
      <bottom style="medium">
        <color indexed="64"/>
      </bottom>
      <diagonal/>
    </border>
    <border>
      <left/>
      <right/>
      <top/>
      <bottom style="medium">
        <color indexed="64"/>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thin">
        <color auto="1"/>
      </left>
      <right style="double">
        <color auto="1"/>
      </right>
      <top/>
      <bottom style="thin">
        <color indexed="64"/>
      </bottom>
      <diagonal/>
    </border>
    <border>
      <left style="thin">
        <color auto="1"/>
      </left>
      <right style="thin">
        <color auto="1"/>
      </right>
      <top style="thin">
        <color indexed="64"/>
      </top>
      <bottom style="double">
        <color auto="1"/>
      </bottom>
      <diagonal/>
    </border>
    <border>
      <left style="thin">
        <color auto="1"/>
      </left>
      <right style="double">
        <color auto="1"/>
      </right>
      <top style="thin">
        <color indexed="64"/>
      </top>
      <bottom style="double">
        <color auto="1"/>
      </bottom>
      <diagonal/>
    </border>
    <border>
      <left style="medium">
        <color auto="1"/>
      </left>
      <right style="thin">
        <color auto="1"/>
      </right>
      <top/>
      <bottom style="double">
        <color indexed="64"/>
      </bottom>
      <diagonal/>
    </border>
    <border>
      <left/>
      <right style="double">
        <color auto="1"/>
      </right>
      <top/>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right style="thin">
        <color auto="1"/>
      </right>
      <top/>
      <bottom style="double">
        <color auto="1"/>
      </bottom>
      <diagonal/>
    </border>
    <border>
      <left/>
      <right style="thin">
        <color auto="1"/>
      </right>
      <top style="double">
        <color auto="1"/>
      </top>
      <bottom style="double">
        <color auto="1"/>
      </bottom>
      <diagonal/>
    </border>
    <border>
      <left/>
      <right style="thin">
        <color auto="1"/>
      </right>
      <top/>
      <bottom/>
      <diagonal/>
    </border>
    <border>
      <left style="double">
        <color auto="1"/>
      </left>
      <right style="thin">
        <color indexed="64"/>
      </right>
      <top style="double">
        <color auto="1"/>
      </top>
      <bottom style="double">
        <color auto="1"/>
      </bottom>
      <diagonal/>
    </border>
    <border>
      <left style="medium">
        <color auto="1"/>
      </left>
      <right style="thin">
        <color indexed="64"/>
      </right>
      <top style="double">
        <color indexed="64"/>
      </top>
      <bottom style="double">
        <color indexed="64"/>
      </bottom>
      <diagonal/>
    </border>
    <border>
      <left/>
      <right style="thin">
        <color auto="1"/>
      </right>
      <top style="double">
        <color auto="1"/>
      </top>
      <bottom/>
      <diagonal/>
    </border>
    <border>
      <left style="thin">
        <color auto="1"/>
      </left>
      <right/>
      <top/>
      <bottom style="double">
        <color indexed="64"/>
      </bottom>
      <diagonal/>
    </border>
    <border>
      <left style="thin">
        <color auto="1"/>
      </left>
      <right style="double">
        <color auto="1"/>
      </right>
      <top style="double">
        <color auto="1"/>
      </top>
      <bottom/>
      <diagonal/>
    </border>
    <border>
      <left/>
      <right style="thin">
        <color indexed="64"/>
      </right>
      <top style="thin">
        <color auto="1"/>
      </top>
      <bottom style="double">
        <color auto="1"/>
      </bottom>
      <diagonal/>
    </border>
    <border>
      <left/>
      <right style="thin">
        <color indexed="64"/>
      </right>
      <top/>
      <bottom style="thin">
        <color auto="1"/>
      </bottom>
      <diagonal/>
    </border>
    <border>
      <left/>
      <right style="thin">
        <color indexed="64"/>
      </right>
      <top style="thin">
        <color auto="1"/>
      </top>
      <bottom/>
      <diagonal/>
    </border>
    <border>
      <left/>
      <right/>
      <top style="double">
        <color indexed="64"/>
      </top>
      <bottom/>
      <diagonal/>
    </border>
    <border>
      <left/>
      <right style="double">
        <color auto="1"/>
      </right>
      <top/>
      <bottom style="thin">
        <color indexed="64"/>
      </bottom>
      <diagonal/>
    </border>
    <border>
      <left style="thin">
        <color auto="1"/>
      </left>
      <right style="double">
        <color auto="1"/>
      </right>
      <top style="thin">
        <color indexed="64"/>
      </top>
      <bottom/>
      <diagonal/>
    </border>
    <border>
      <left/>
      <right style="double">
        <color indexed="64"/>
      </right>
      <top style="double">
        <color auto="1"/>
      </top>
      <bottom/>
      <diagonal/>
    </border>
    <border>
      <left/>
      <right/>
      <top style="double">
        <color indexed="64"/>
      </top>
      <bottom style="double">
        <color indexed="64"/>
      </bottom>
      <diagonal/>
    </border>
    <border>
      <left style="thin">
        <color auto="1"/>
      </left>
      <right/>
      <top style="thin">
        <color auto="1"/>
      </top>
      <bottom style="double">
        <color indexed="64"/>
      </bottom>
      <diagonal/>
    </border>
    <border>
      <left style="double">
        <color auto="1"/>
      </left>
      <right style="thin">
        <color indexed="64"/>
      </right>
      <top style="double">
        <color auto="1"/>
      </top>
      <bottom/>
      <diagonal/>
    </border>
    <border>
      <left/>
      <right/>
      <top/>
      <bottom style="double">
        <color indexed="64"/>
      </bottom>
      <diagonal/>
    </border>
    <border>
      <left style="thin">
        <color auto="1"/>
      </left>
      <right/>
      <top style="double">
        <color auto="1"/>
      </top>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style="thin">
        <color auto="1"/>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auto="1"/>
      </left>
      <right style="medium">
        <color auto="1"/>
      </right>
      <top style="double">
        <color indexed="64"/>
      </top>
      <bottom style="medium">
        <color auto="1"/>
      </bottom>
      <diagonal/>
    </border>
    <border>
      <left/>
      <right style="medium">
        <color auto="1"/>
      </right>
      <top style="double">
        <color indexed="64"/>
      </top>
      <bottom style="medium">
        <color auto="1"/>
      </bottom>
      <diagonal/>
    </border>
    <border>
      <left style="double">
        <color indexed="64"/>
      </left>
      <right style="double">
        <color indexed="64"/>
      </right>
      <top style="double">
        <color indexed="64"/>
      </top>
      <bottom style="double">
        <color indexed="64"/>
      </bottom>
      <diagonal/>
    </border>
    <border>
      <left/>
      <right style="double">
        <color indexed="64"/>
      </right>
      <top style="thin">
        <color auto="1"/>
      </top>
      <bottom/>
      <diagonal/>
    </border>
    <border>
      <left style="medium">
        <color auto="1"/>
      </left>
      <right style="medium">
        <color auto="1"/>
      </right>
      <top style="double">
        <color indexed="64"/>
      </top>
      <bottom style="double">
        <color indexed="64"/>
      </bottom>
      <diagonal/>
    </border>
    <border>
      <left style="medium">
        <color auto="1"/>
      </left>
      <right/>
      <top style="double">
        <color indexed="64"/>
      </top>
      <bottom style="double">
        <color indexed="64"/>
      </bottom>
      <diagonal/>
    </border>
    <border>
      <left/>
      <right style="medium">
        <color auto="1"/>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auto="1"/>
      </left>
      <right style="medium">
        <color indexed="64"/>
      </right>
      <top/>
      <bottom style="thin">
        <color indexed="64"/>
      </bottom>
      <diagonal/>
    </border>
    <border>
      <left style="double">
        <color indexed="64"/>
      </left>
      <right style="dashDot">
        <color indexed="64"/>
      </right>
      <top/>
      <bottom/>
      <diagonal/>
    </border>
    <border>
      <left style="double">
        <color indexed="64"/>
      </left>
      <right style="dashDot">
        <color indexed="64"/>
      </right>
      <top style="thin">
        <color auto="1"/>
      </top>
      <bottom/>
      <diagonal/>
    </border>
    <border>
      <left style="double">
        <color indexed="64"/>
      </left>
      <right style="dashDot">
        <color indexed="64"/>
      </right>
      <top/>
      <bottom style="double">
        <color indexed="64"/>
      </bottom>
      <diagonal/>
    </border>
    <border>
      <left style="double">
        <color indexed="64"/>
      </left>
      <right style="dashDot">
        <color indexed="64"/>
      </right>
      <top/>
      <bottom style="thin">
        <color auto="1"/>
      </bottom>
      <diagonal/>
    </border>
    <border>
      <left style="double">
        <color indexed="64"/>
      </left>
      <right style="dashDot">
        <color indexed="64"/>
      </right>
      <top style="double">
        <color indexed="64"/>
      </top>
      <bottom style="medium">
        <color auto="1"/>
      </bottom>
      <diagonal/>
    </border>
    <border>
      <left style="double">
        <color indexed="64"/>
      </left>
      <right style="dashDot">
        <color indexed="64"/>
      </right>
      <top style="medium">
        <color auto="1"/>
      </top>
      <bottom style="medium">
        <color auto="1"/>
      </bottom>
      <diagonal/>
    </border>
    <border>
      <left style="dashDot">
        <color indexed="64"/>
      </left>
      <right style="dashDot">
        <color indexed="64"/>
      </right>
      <top/>
      <bottom/>
      <diagonal/>
    </border>
    <border>
      <left style="dashDot">
        <color indexed="64"/>
      </left>
      <right style="dashDot">
        <color indexed="64"/>
      </right>
      <top style="thin">
        <color auto="1"/>
      </top>
      <bottom/>
      <diagonal/>
    </border>
    <border>
      <left style="dashDot">
        <color indexed="64"/>
      </left>
      <right style="dashDot">
        <color indexed="64"/>
      </right>
      <top/>
      <bottom style="double">
        <color indexed="64"/>
      </bottom>
      <diagonal/>
    </border>
    <border>
      <left style="dashDot">
        <color indexed="64"/>
      </left>
      <right style="dashDot">
        <color indexed="64"/>
      </right>
      <top/>
      <bottom style="thin">
        <color indexed="64"/>
      </bottom>
      <diagonal/>
    </border>
    <border>
      <left style="dashDot">
        <color indexed="64"/>
      </left>
      <right style="dashDot">
        <color indexed="64"/>
      </right>
      <top style="double">
        <color indexed="64"/>
      </top>
      <bottom style="medium">
        <color indexed="64"/>
      </bottom>
      <diagonal/>
    </border>
    <border>
      <left style="dashDot">
        <color indexed="64"/>
      </left>
      <right style="dashDot">
        <color indexed="64"/>
      </right>
      <top style="medium">
        <color indexed="64"/>
      </top>
      <bottom style="medium">
        <color indexed="64"/>
      </bottom>
      <diagonal/>
    </border>
    <border>
      <left/>
      <right style="dashDot">
        <color indexed="64"/>
      </right>
      <top style="thin">
        <color auto="1"/>
      </top>
      <bottom/>
      <diagonal/>
    </border>
    <border>
      <left/>
      <right style="dashDot">
        <color indexed="64"/>
      </right>
      <top/>
      <bottom style="double">
        <color indexed="64"/>
      </bottom>
      <diagonal/>
    </border>
    <border>
      <left/>
      <right style="dashDot">
        <color indexed="64"/>
      </right>
      <top/>
      <bottom/>
      <diagonal/>
    </border>
    <border>
      <left/>
      <right style="dashDot">
        <color indexed="64"/>
      </right>
      <top/>
      <bottom style="thin">
        <color indexed="64"/>
      </bottom>
      <diagonal/>
    </border>
    <border>
      <left/>
      <right style="dashDot">
        <color indexed="64"/>
      </right>
      <top style="double">
        <color indexed="64"/>
      </top>
      <bottom style="medium">
        <color indexed="64"/>
      </bottom>
      <diagonal/>
    </border>
    <border>
      <left/>
      <right style="dashDot">
        <color indexed="64"/>
      </right>
      <top style="medium">
        <color indexed="64"/>
      </top>
      <bottom style="medium">
        <color indexed="64"/>
      </bottom>
      <diagonal/>
    </border>
    <border>
      <left style="medium">
        <color indexed="64"/>
      </left>
      <right style="dashDot">
        <color indexed="64"/>
      </right>
      <top/>
      <bottom/>
      <diagonal/>
    </border>
    <border>
      <left style="medium">
        <color indexed="64"/>
      </left>
      <right style="dashDot">
        <color indexed="64"/>
      </right>
      <top style="thin">
        <color auto="1"/>
      </top>
      <bottom/>
      <diagonal/>
    </border>
    <border>
      <left style="medium">
        <color indexed="64"/>
      </left>
      <right style="dashDot">
        <color indexed="64"/>
      </right>
      <top/>
      <bottom style="double">
        <color indexed="64"/>
      </bottom>
      <diagonal/>
    </border>
    <border>
      <left style="medium">
        <color indexed="64"/>
      </left>
      <right style="dashDot">
        <color indexed="64"/>
      </right>
      <top/>
      <bottom style="thin">
        <color auto="1"/>
      </bottom>
      <diagonal/>
    </border>
    <border>
      <left style="medium">
        <color indexed="64"/>
      </left>
      <right style="dashDot">
        <color indexed="64"/>
      </right>
      <top style="double">
        <color indexed="64"/>
      </top>
      <bottom style="medium">
        <color auto="1"/>
      </bottom>
      <diagonal/>
    </border>
    <border>
      <left style="medium">
        <color indexed="64"/>
      </left>
      <right style="dashDot">
        <color indexed="64"/>
      </right>
      <top style="medium">
        <color auto="1"/>
      </top>
      <bottom style="medium">
        <color auto="1"/>
      </bottom>
      <diagonal/>
    </border>
    <border>
      <left style="medium">
        <color indexed="64"/>
      </left>
      <right style="medium">
        <color indexed="64"/>
      </right>
      <top style="thin">
        <color auto="1"/>
      </top>
      <bottom/>
      <diagonal/>
    </border>
    <border>
      <left style="medium">
        <color auto="1"/>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double">
        <color indexed="64"/>
      </top>
      <bottom/>
      <diagonal/>
    </border>
    <border>
      <left/>
      <right style="medium">
        <color auto="1"/>
      </right>
      <top style="double">
        <color indexed="64"/>
      </top>
      <bottom/>
      <diagonal/>
    </border>
    <border>
      <left style="double">
        <color indexed="64"/>
      </left>
      <right style="double">
        <color indexed="64"/>
      </right>
      <top style="double">
        <color indexed="64"/>
      </top>
      <bottom/>
      <diagonal/>
    </border>
    <border>
      <left style="medium">
        <color auto="1"/>
      </left>
      <right style="dashDot">
        <color indexed="64"/>
      </right>
      <top style="double">
        <color indexed="64"/>
      </top>
      <bottom style="double">
        <color indexed="64"/>
      </bottom>
      <diagonal/>
    </border>
    <border>
      <left style="dashDot">
        <color indexed="64"/>
      </left>
      <right style="medium">
        <color auto="1"/>
      </right>
      <top style="double">
        <color indexed="64"/>
      </top>
      <bottom style="double">
        <color indexed="64"/>
      </bottom>
      <diagonal/>
    </border>
    <border>
      <left style="dashDot">
        <color indexed="64"/>
      </left>
      <right/>
      <top style="double">
        <color indexed="64"/>
      </top>
      <bottom style="double">
        <color indexed="64"/>
      </bottom>
      <diagonal/>
    </border>
    <border>
      <left style="dashDot">
        <color indexed="64"/>
      </left>
      <right style="double">
        <color indexed="64"/>
      </right>
      <top style="double">
        <color auto="1"/>
      </top>
      <bottom style="double">
        <color indexed="64"/>
      </bottom>
      <diagonal/>
    </border>
    <border>
      <left style="thick">
        <color indexed="64"/>
      </left>
      <right/>
      <top style="thin">
        <color auto="1"/>
      </top>
      <bottom/>
      <diagonal/>
    </border>
    <border>
      <left style="dashed">
        <color auto="1"/>
      </left>
      <right/>
      <top/>
      <bottom style="thin">
        <color indexed="64"/>
      </bottom>
      <diagonal/>
    </border>
    <border>
      <left style="hair">
        <color auto="1"/>
      </left>
      <right style="thick">
        <color auto="1"/>
      </right>
      <top style="hair">
        <color indexed="64"/>
      </top>
      <bottom style="dashed">
        <color auto="1"/>
      </bottom>
      <diagonal/>
    </border>
    <border>
      <left style="hair">
        <color auto="1"/>
      </left>
      <right style="thick">
        <color auto="1"/>
      </right>
      <top style="hair">
        <color indexed="64"/>
      </top>
      <bottom/>
      <diagonal/>
    </border>
    <border>
      <left style="thin">
        <color auto="1"/>
      </left>
      <right style="thick">
        <color auto="1"/>
      </right>
      <top style="medium">
        <color auto="1"/>
      </top>
      <bottom style="thin">
        <color indexed="64"/>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n">
        <color auto="1"/>
      </top>
      <bottom style="medium">
        <color indexed="64"/>
      </bottom>
      <diagonal/>
    </border>
    <border>
      <left/>
      <right style="thick">
        <color auto="1"/>
      </right>
      <top style="thin">
        <color auto="1"/>
      </top>
      <bottom style="medium">
        <color indexed="64"/>
      </bottom>
      <diagonal/>
    </border>
    <border>
      <left style="dotted">
        <color indexed="64"/>
      </left>
      <right style="dotted">
        <color indexed="64"/>
      </right>
      <top style="dotted">
        <color indexed="64"/>
      </top>
      <bottom style="dotted">
        <color indexed="64"/>
      </bottom>
      <diagonal/>
    </border>
    <border>
      <left style="dashed">
        <color indexed="64"/>
      </left>
      <right style="thick">
        <color auto="1"/>
      </right>
      <top/>
      <bottom style="thin">
        <color auto="1"/>
      </bottom>
      <diagonal/>
    </border>
    <border>
      <left/>
      <right style="thick">
        <color auto="1"/>
      </right>
      <top/>
      <bottom style="dashed">
        <color auto="1"/>
      </bottom>
      <diagonal/>
    </border>
    <border>
      <left style="thick">
        <color indexed="64"/>
      </left>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style="thick">
        <color indexed="64"/>
      </left>
      <right/>
      <top/>
      <bottom style="hair">
        <color auto="1"/>
      </bottom>
      <diagonal/>
    </border>
    <border>
      <left style="dotted">
        <color indexed="64"/>
      </left>
      <right style="thick">
        <color auto="1"/>
      </right>
      <top style="dashed">
        <color auto="1"/>
      </top>
      <bottom style="dashed">
        <color auto="1"/>
      </bottom>
      <diagonal/>
    </border>
    <border>
      <left style="hair">
        <color auto="1"/>
      </left>
      <right/>
      <top style="dashed">
        <color auto="1"/>
      </top>
      <bottom/>
      <diagonal/>
    </border>
    <border>
      <left style="dashed">
        <color auto="1"/>
      </left>
      <right/>
      <top style="dashed">
        <color auto="1"/>
      </top>
      <bottom/>
      <diagonal/>
    </border>
    <border>
      <left style="hair">
        <color auto="1"/>
      </left>
      <right/>
      <top style="hair">
        <color auto="1"/>
      </top>
      <bottom style="hair">
        <color auto="1"/>
      </bottom>
      <diagonal/>
    </border>
    <border>
      <left style="double">
        <color auto="1"/>
      </left>
      <right style="thin">
        <color indexed="64"/>
      </right>
      <top/>
      <bottom style="double">
        <color auto="1"/>
      </bottom>
      <diagonal/>
    </border>
    <border>
      <left style="thick">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ashed">
        <color auto="1"/>
      </right>
      <top style="dashed">
        <color auto="1"/>
      </top>
      <bottom/>
      <diagonal/>
    </border>
    <border>
      <left style="thin">
        <color theme="1"/>
      </left>
      <right style="thin">
        <color theme="1"/>
      </right>
      <top style="thin">
        <color theme="1"/>
      </top>
      <bottom style="thin">
        <color theme="1"/>
      </bottom>
      <diagonal/>
    </border>
    <border>
      <left style="thin">
        <color auto="1"/>
      </left>
      <right style="thick">
        <color theme="1"/>
      </right>
      <top/>
      <bottom style="thin">
        <color auto="1"/>
      </bottom>
      <diagonal/>
    </border>
    <border>
      <left style="thick">
        <color theme="1"/>
      </left>
      <right style="thick">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theme="1"/>
      </right>
      <top style="thin">
        <color theme="1"/>
      </top>
      <bottom/>
      <diagonal/>
    </border>
    <border>
      <left style="thick">
        <color theme="1"/>
      </left>
      <right style="thick">
        <color theme="1"/>
      </right>
      <top style="thin">
        <color theme="1"/>
      </top>
      <bottom/>
      <diagonal/>
    </border>
    <border>
      <left style="dashed">
        <color auto="1"/>
      </left>
      <right style="hair">
        <color auto="1"/>
      </right>
      <top style="thin">
        <color auto="1"/>
      </top>
      <bottom style="hair">
        <color theme="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medium">
        <color auto="1"/>
      </bottom>
      <diagonal/>
    </border>
    <border>
      <left/>
      <right style="thick">
        <color theme="1"/>
      </right>
      <top/>
      <bottom style="thin">
        <color auto="1"/>
      </bottom>
      <diagonal/>
    </border>
    <border>
      <left/>
      <right style="thick">
        <color auto="1"/>
      </right>
      <top style="thin">
        <color auto="1"/>
      </top>
      <bottom style="dashed">
        <color auto="1"/>
      </bottom>
      <diagonal/>
    </border>
    <border>
      <left/>
      <right style="thick">
        <color auto="1"/>
      </right>
      <top style="dashed">
        <color auto="1"/>
      </top>
      <bottom style="medium">
        <color auto="1"/>
      </bottom>
      <diagonal/>
    </border>
    <border>
      <left style="dashed">
        <color auto="1"/>
      </left>
      <right style="thick">
        <color theme="1"/>
      </right>
      <top style="thin">
        <color auto="1"/>
      </top>
      <bottom style="dashed">
        <color auto="1"/>
      </bottom>
      <diagonal/>
    </border>
    <border>
      <left style="dashed">
        <color auto="1"/>
      </left>
      <right style="thick">
        <color theme="1"/>
      </right>
      <top style="dashed">
        <color auto="1"/>
      </top>
      <bottom style="dashed">
        <color auto="1"/>
      </bottom>
      <diagonal/>
    </border>
    <border>
      <left style="dashed">
        <color auto="1"/>
      </left>
      <right style="thick">
        <color theme="1"/>
      </right>
      <top style="dashed">
        <color auto="1"/>
      </top>
      <bottom style="medium">
        <color auto="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style="thick">
        <color auto="1"/>
      </right>
      <top style="medium">
        <color theme="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133">
    <xf numFmtId="0" fontId="0" fillId="0" borderId="0"/>
    <xf numFmtId="43" fontId="1" fillId="0" borderId="0" applyFont="0" applyFill="0" applyBorder="0" applyAlignment="0" applyProtection="0"/>
    <xf numFmtId="0" fontId="2" fillId="2" borderId="0" applyNumberFormat="0" applyBorder="0" applyAlignment="0" applyProtection="0"/>
    <xf numFmtId="0" fontId="2" fillId="0" borderId="0"/>
    <xf numFmtId="0" fontId="1" fillId="0" borderId="0"/>
    <xf numFmtId="0" fontId="1" fillId="0" borderId="0"/>
    <xf numFmtId="0" fontId="1" fillId="8" borderId="0" applyNumberFormat="0" applyBorder="0" applyAlignment="0" applyProtection="0"/>
    <xf numFmtId="0" fontId="1" fillId="0" borderId="0"/>
    <xf numFmtId="0" fontId="4"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37" fontId="4" fillId="0" borderId="0"/>
    <xf numFmtId="170" fontId="39" fillId="13" borderId="0" applyFill="0" applyProtection="0">
      <alignment horizontal="center" vertical="center"/>
    </xf>
    <xf numFmtId="171" fontId="39" fillId="0" borderId="0" applyFill="0">
      <alignment horizontal="center" vertical="center" wrapText="1"/>
    </xf>
    <xf numFmtId="1" fontId="39" fillId="7" borderId="0" applyFill="0">
      <alignment horizontal="center" vertical="center"/>
    </xf>
  </cellStyleXfs>
  <cellXfs count="1030">
    <xf numFmtId="0" fontId="0" fillId="0" borderId="0" xfId="0"/>
    <xf numFmtId="0" fontId="8" fillId="7" borderId="0" xfId="0" applyFont="1" applyFill="1" applyProtection="1">
      <protection locked="0"/>
    </xf>
    <xf numFmtId="0" fontId="8" fillId="0" borderId="0" xfId="0" applyFont="1" applyProtection="1">
      <protection locked="0"/>
    </xf>
    <xf numFmtId="0" fontId="8" fillId="7" borderId="0" xfId="0" applyFont="1" applyFill="1" applyAlignment="1" applyProtection="1">
      <alignment wrapText="1"/>
      <protection locked="0"/>
    </xf>
    <xf numFmtId="0" fontId="11" fillId="9" borderId="15" xfId="0" applyFont="1" applyFill="1" applyBorder="1" applyAlignment="1" applyProtection="1">
      <alignment horizontal="center" vertical="center" wrapText="1"/>
      <protection locked="0"/>
    </xf>
    <xf numFmtId="0" fontId="11" fillId="9" borderId="22" xfId="0" applyFont="1" applyFill="1" applyBorder="1" applyAlignment="1" applyProtection="1">
      <alignment horizontal="center" vertical="center" wrapText="1"/>
      <protection locked="0"/>
    </xf>
    <xf numFmtId="0" fontId="11" fillId="9" borderId="28"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8" fillId="0" borderId="33" xfId="0" applyFont="1" applyBorder="1" applyProtection="1">
      <protection locked="0"/>
    </xf>
    <xf numFmtId="0" fontId="8" fillId="0" borderId="55" xfId="0" applyFont="1" applyBorder="1" applyProtection="1">
      <protection locked="0"/>
    </xf>
    <xf numFmtId="0" fontId="8" fillId="0" borderId="41" xfId="0" applyFont="1" applyBorder="1" applyProtection="1">
      <protection locked="0"/>
    </xf>
    <xf numFmtId="0" fontId="15" fillId="5" borderId="41" xfId="8" applyFont="1" applyFill="1" applyBorder="1" applyAlignment="1" applyProtection="1">
      <alignment horizontal="left" wrapText="1" indent="6"/>
      <protection locked="0"/>
    </xf>
    <xf numFmtId="0" fontId="15" fillId="7" borderId="62" xfId="8" applyFont="1" applyFill="1" applyBorder="1" applyAlignment="1" applyProtection="1">
      <alignment horizontal="left" wrapText="1" indent="6"/>
      <protection locked="0"/>
    </xf>
    <xf numFmtId="0" fontId="8" fillId="0" borderId="63" xfId="0" applyFont="1" applyBorder="1" applyProtection="1">
      <protection locked="0"/>
    </xf>
    <xf numFmtId="0" fontId="8" fillId="0" borderId="32" xfId="0" applyFont="1" applyBorder="1" applyProtection="1">
      <protection locked="0"/>
    </xf>
    <xf numFmtId="0" fontId="8" fillId="0" borderId="76" xfId="0" applyFont="1" applyBorder="1" applyProtection="1">
      <protection locked="0"/>
    </xf>
    <xf numFmtId="0" fontId="11" fillId="6" borderId="2" xfId="0" applyFont="1" applyFill="1" applyBorder="1" applyAlignment="1" applyProtection="1">
      <alignment horizontal="center" vertical="center"/>
      <protection locked="0"/>
    </xf>
    <xf numFmtId="167" fontId="10" fillId="7" borderId="1" xfId="1" applyNumberFormat="1" applyFont="1" applyFill="1" applyBorder="1" applyProtection="1"/>
    <xf numFmtId="0" fontId="10" fillId="7" borderId="0" xfId="0" applyFont="1" applyFill="1" applyProtection="1">
      <protection locked="0"/>
    </xf>
    <xf numFmtId="1" fontId="10" fillId="7" borderId="0" xfId="0" applyNumberFormat="1" applyFont="1" applyFill="1" applyProtection="1">
      <protection locked="0"/>
    </xf>
    <xf numFmtId="0" fontId="15" fillId="7" borderId="89" xfId="8" applyFont="1" applyFill="1" applyBorder="1" applyAlignment="1" applyProtection="1">
      <alignment horizontal="left" wrapText="1" indent="6"/>
      <protection locked="0"/>
    </xf>
    <xf numFmtId="0" fontId="10" fillId="7" borderId="0" xfId="0" applyFont="1" applyFill="1" applyAlignment="1" applyProtection="1">
      <alignment horizontal="center" vertical="center" wrapText="1"/>
      <protection locked="0"/>
    </xf>
    <xf numFmtId="0" fontId="10" fillId="7" borderId="0" xfId="0" applyFont="1" applyFill="1" applyAlignment="1" applyProtection="1">
      <alignment horizontal="left" vertical="center"/>
      <protection locked="0"/>
    </xf>
    <xf numFmtId="49" fontId="8" fillId="4" borderId="46" xfId="1" applyNumberFormat="1" applyFont="1" applyFill="1" applyBorder="1" applyAlignment="1" applyProtection="1">
      <alignment wrapText="1"/>
      <protection locked="0"/>
    </xf>
    <xf numFmtId="49" fontId="8" fillId="5" borderId="64" xfId="1" applyNumberFormat="1" applyFont="1" applyFill="1" applyBorder="1" applyAlignment="1" applyProtection="1">
      <alignment wrapText="1"/>
      <protection locked="0"/>
    </xf>
    <xf numFmtId="49" fontId="8" fillId="5" borderId="45" xfId="1" applyNumberFormat="1" applyFont="1" applyFill="1" applyBorder="1" applyAlignment="1" applyProtection="1">
      <alignment wrapText="1"/>
      <protection locked="0"/>
    </xf>
    <xf numFmtId="49" fontId="8" fillId="4" borderId="48" xfId="1" applyNumberFormat="1" applyFont="1" applyFill="1" applyBorder="1" applyAlignment="1" applyProtection="1">
      <alignment wrapText="1"/>
      <protection locked="0"/>
    </xf>
    <xf numFmtId="49" fontId="8" fillId="5" borderId="44" xfId="1" applyNumberFormat="1" applyFont="1" applyFill="1" applyBorder="1" applyAlignment="1" applyProtection="1">
      <alignment wrapText="1"/>
      <protection locked="0"/>
    </xf>
    <xf numFmtId="49" fontId="8" fillId="4" borderId="69" xfId="1" applyNumberFormat="1" applyFont="1" applyFill="1" applyBorder="1" applyAlignment="1" applyProtection="1">
      <alignment wrapText="1"/>
      <protection locked="0"/>
    </xf>
    <xf numFmtId="49" fontId="8" fillId="5" borderId="61" xfId="1" applyNumberFormat="1" applyFont="1" applyFill="1" applyBorder="1" applyAlignment="1" applyProtection="1">
      <alignment wrapText="1"/>
      <protection locked="0"/>
    </xf>
    <xf numFmtId="49" fontId="8" fillId="5" borderId="53" xfId="1" applyNumberFormat="1" applyFont="1" applyFill="1" applyBorder="1" applyAlignment="1" applyProtection="1">
      <alignment wrapText="1"/>
      <protection locked="0"/>
    </xf>
    <xf numFmtId="49" fontId="8" fillId="4" borderId="70" xfId="1" applyNumberFormat="1" applyFont="1" applyFill="1" applyBorder="1" applyAlignment="1" applyProtection="1">
      <alignment wrapText="1"/>
      <protection locked="0"/>
    </xf>
    <xf numFmtId="49" fontId="8" fillId="4" borderId="50" xfId="1" applyNumberFormat="1" applyFont="1" applyFill="1" applyBorder="1" applyAlignment="1" applyProtection="1">
      <alignment wrapText="1"/>
      <protection locked="0"/>
    </xf>
    <xf numFmtId="49" fontId="8" fillId="5" borderId="71" xfId="1" applyNumberFormat="1" applyFont="1" applyFill="1" applyBorder="1" applyAlignment="1" applyProtection="1">
      <alignment wrapText="1"/>
      <protection locked="0"/>
    </xf>
    <xf numFmtId="49" fontId="12" fillId="3" borderId="49" xfId="1" applyNumberFormat="1" applyFont="1" applyFill="1" applyBorder="1" applyAlignment="1" applyProtection="1">
      <alignment wrapText="1"/>
      <protection locked="0"/>
    </xf>
    <xf numFmtId="49" fontId="12" fillId="3" borderId="47" xfId="1" applyNumberFormat="1" applyFont="1" applyFill="1" applyBorder="1" applyAlignment="1" applyProtection="1">
      <alignment wrapText="1"/>
      <protection locked="0"/>
    </xf>
    <xf numFmtId="49" fontId="8" fillId="5" borderId="46" xfId="1" applyNumberFormat="1" applyFont="1" applyFill="1" applyBorder="1" applyAlignment="1" applyProtection="1">
      <alignment wrapText="1"/>
      <protection locked="0"/>
    </xf>
    <xf numFmtId="49" fontId="8" fillId="4" borderId="52" xfId="1" applyNumberFormat="1" applyFont="1" applyFill="1" applyBorder="1" applyAlignment="1" applyProtection="1">
      <alignment wrapText="1"/>
      <protection locked="0"/>
    </xf>
    <xf numFmtId="49" fontId="8" fillId="5" borderId="39" xfId="1" applyNumberFormat="1" applyFont="1" applyFill="1" applyBorder="1" applyAlignment="1" applyProtection="1">
      <alignment wrapText="1"/>
      <protection locked="0"/>
    </xf>
    <xf numFmtId="49" fontId="12" fillId="6" borderId="21" xfId="1" applyNumberFormat="1" applyFont="1" applyFill="1" applyBorder="1" applyAlignment="1" applyProtection="1">
      <alignment wrapText="1"/>
      <protection locked="0"/>
    </xf>
    <xf numFmtId="49" fontId="11" fillId="6" borderId="19" xfId="1" applyNumberFormat="1" applyFont="1" applyFill="1" applyBorder="1" applyAlignment="1" applyProtection="1">
      <alignment vertical="center" wrapText="1"/>
      <protection locked="0"/>
    </xf>
    <xf numFmtId="49" fontId="9" fillId="4" borderId="59" xfId="4" applyNumberFormat="1" applyFont="1" applyFill="1" applyBorder="1" applyAlignment="1" applyProtection="1">
      <alignment horizontal="right" vertical="center" wrapText="1"/>
      <protection locked="0"/>
    </xf>
    <xf numFmtId="49" fontId="8" fillId="7" borderId="87" xfId="1" applyNumberFormat="1" applyFont="1" applyFill="1" applyBorder="1" applyAlignment="1" applyProtection="1">
      <alignment horizontal="right" vertical="center" wrapText="1"/>
      <protection locked="0"/>
    </xf>
    <xf numFmtId="49" fontId="8" fillId="7" borderId="88" xfId="1" applyNumberFormat="1" applyFont="1" applyFill="1" applyBorder="1" applyAlignment="1" applyProtection="1">
      <alignment horizontal="right" vertical="center" wrapText="1"/>
      <protection locked="0"/>
    </xf>
    <xf numFmtId="49" fontId="11" fillId="3" borderId="49" xfId="1" applyNumberFormat="1" applyFont="1" applyFill="1" applyBorder="1" applyAlignment="1" applyProtection="1">
      <alignment horizontal="left" vertical="center" wrapText="1"/>
      <protection locked="0"/>
    </xf>
    <xf numFmtId="49" fontId="8" fillId="5" borderId="57" xfId="1" applyNumberFormat="1" applyFont="1" applyFill="1" applyBorder="1" applyAlignment="1" applyProtection="1">
      <alignment vertical="center" wrapText="1"/>
      <protection locked="0"/>
    </xf>
    <xf numFmtId="49" fontId="8" fillId="5" borderId="45" xfId="1" applyNumberFormat="1" applyFont="1" applyFill="1" applyBorder="1" applyAlignment="1" applyProtection="1">
      <alignment vertical="center" wrapText="1"/>
      <protection locked="0"/>
    </xf>
    <xf numFmtId="0" fontId="8" fillId="7" borderId="92" xfId="0" applyFont="1" applyFill="1" applyBorder="1" applyProtection="1">
      <protection locked="0"/>
    </xf>
    <xf numFmtId="0" fontId="8" fillId="7" borderId="93" xfId="0" applyFont="1" applyFill="1" applyBorder="1" applyProtection="1">
      <protection locked="0"/>
    </xf>
    <xf numFmtId="0" fontId="8" fillId="7" borderId="76" xfId="0" applyFont="1" applyFill="1" applyBorder="1" applyProtection="1">
      <protection locked="0"/>
    </xf>
    <xf numFmtId="0" fontId="16" fillId="9" borderId="7" xfId="0" applyFont="1" applyFill="1" applyBorder="1" applyAlignment="1" applyProtection="1">
      <alignment horizontal="centerContinuous"/>
      <protection locked="0"/>
    </xf>
    <xf numFmtId="0" fontId="16" fillId="9" borderId="10" xfId="0" applyFont="1" applyFill="1" applyBorder="1" applyAlignment="1" applyProtection="1">
      <alignment horizontal="center"/>
      <protection locked="0"/>
    </xf>
    <xf numFmtId="49" fontId="12" fillId="6" borderId="47" xfId="1" applyNumberFormat="1" applyFont="1" applyFill="1" applyBorder="1" applyAlignment="1" applyProtection="1">
      <alignment wrapText="1"/>
      <protection locked="0"/>
    </xf>
    <xf numFmtId="49" fontId="12" fillId="3" borderId="35" xfId="1" applyNumberFormat="1" applyFont="1" applyFill="1" applyBorder="1" applyAlignment="1" applyProtection="1">
      <alignment wrapText="1"/>
      <protection locked="0"/>
    </xf>
    <xf numFmtId="49" fontId="8" fillId="4" borderId="51" xfId="1" applyNumberFormat="1" applyFont="1" applyFill="1" applyBorder="1" applyAlignment="1" applyProtection="1">
      <alignment wrapText="1"/>
      <protection locked="0"/>
    </xf>
    <xf numFmtId="49" fontId="8" fillId="6" borderId="21" xfId="0" applyNumberFormat="1" applyFont="1" applyFill="1" applyBorder="1" applyAlignment="1" applyProtection="1">
      <alignment wrapText="1"/>
      <protection locked="0"/>
    </xf>
    <xf numFmtId="0" fontId="8" fillId="0" borderId="0" xfId="0" applyFont="1" applyAlignment="1" applyProtection="1">
      <alignment wrapText="1"/>
      <protection locked="0"/>
    </xf>
    <xf numFmtId="168" fontId="19" fillId="0" borderId="0" xfId="1" applyNumberFormat="1" applyFont="1" applyFill="1" applyBorder="1" applyAlignment="1" applyProtection="1"/>
    <xf numFmtId="49" fontId="10" fillId="4" borderId="50" xfId="0" applyNumberFormat="1" applyFont="1" applyFill="1" applyBorder="1" applyAlignment="1" applyProtection="1">
      <alignment wrapText="1"/>
      <protection locked="0"/>
    </xf>
    <xf numFmtId="49" fontId="9" fillId="4" borderId="50" xfId="4" applyNumberFormat="1" applyFont="1" applyFill="1" applyBorder="1" applyAlignment="1" applyProtection="1">
      <alignment horizontal="right" vertical="center" wrapText="1"/>
      <protection locked="0"/>
    </xf>
    <xf numFmtId="49" fontId="10" fillId="4" borderId="50" xfId="1" applyNumberFormat="1" applyFont="1" applyFill="1" applyBorder="1" applyAlignment="1" applyProtection="1">
      <alignment horizontal="left" vertical="center" wrapText="1"/>
      <protection locked="0"/>
    </xf>
    <xf numFmtId="49" fontId="8" fillId="5" borderId="44" xfId="1" applyNumberFormat="1" applyFont="1" applyFill="1" applyBorder="1" applyAlignment="1" applyProtection="1">
      <alignment vertical="center" wrapText="1"/>
      <protection locked="0"/>
    </xf>
    <xf numFmtId="49" fontId="11" fillId="6" borderId="21" xfId="1" applyNumberFormat="1" applyFont="1" applyFill="1" applyBorder="1" applyAlignment="1" applyProtection="1">
      <alignment vertical="center" wrapText="1"/>
      <protection locked="0"/>
    </xf>
    <xf numFmtId="1" fontId="8" fillId="0" borderId="0" xfId="0" applyNumberFormat="1" applyFont="1" applyProtection="1">
      <protection locked="0"/>
    </xf>
    <xf numFmtId="49" fontId="8" fillId="5" borderId="64" xfId="1" applyNumberFormat="1" applyFont="1" applyFill="1" applyBorder="1" applyAlignment="1" applyProtection="1">
      <alignment vertical="center" wrapText="1"/>
      <protection locked="0"/>
    </xf>
    <xf numFmtId="49" fontId="11" fillId="3" borderId="60" xfId="1" applyNumberFormat="1" applyFont="1" applyFill="1" applyBorder="1" applyAlignment="1" applyProtection="1">
      <alignment horizontal="left" vertical="center" wrapText="1"/>
      <protection locked="0"/>
    </xf>
    <xf numFmtId="49" fontId="19" fillId="0" borderId="0" xfId="1" applyNumberFormat="1" applyFont="1" applyFill="1" applyBorder="1" applyAlignment="1" applyProtection="1">
      <alignment horizontal="right"/>
    </xf>
    <xf numFmtId="167" fontId="8" fillId="7" borderId="98" xfId="1" applyNumberFormat="1" applyFont="1" applyFill="1" applyBorder="1" applyAlignment="1" applyProtection="1">
      <alignment vertical="center" wrapText="1"/>
      <protection locked="0"/>
    </xf>
    <xf numFmtId="1" fontId="8" fillId="7" borderId="103" xfId="1" applyNumberFormat="1" applyFont="1" applyFill="1" applyBorder="1" applyAlignment="1" applyProtection="1">
      <alignment horizontal="right" vertical="center" wrapText="1"/>
      <protection locked="0"/>
    </xf>
    <xf numFmtId="1" fontId="8" fillId="7" borderId="104" xfId="1" applyNumberFormat="1" applyFont="1" applyFill="1" applyBorder="1" applyAlignment="1" applyProtection="1">
      <alignment horizontal="right" vertical="center" wrapText="1"/>
      <protection locked="0"/>
    </xf>
    <xf numFmtId="49" fontId="11" fillId="6" borderId="106" xfId="1" applyNumberFormat="1" applyFont="1" applyFill="1" applyBorder="1" applyAlignment="1" applyProtection="1">
      <alignment horizontal="left" vertical="center" wrapText="1"/>
      <protection locked="0"/>
    </xf>
    <xf numFmtId="49" fontId="8" fillId="7" borderId="109" xfId="1" applyNumberFormat="1" applyFont="1" applyFill="1" applyBorder="1" applyAlignment="1" applyProtection="1">
      <alignment horizontal="right" vertical="center" wrapText="1"/>
      <protection locked="0"/>
    </xf>
    <xf numFmtId="49" fontId="8" fillId="7" borderId="99" xfId="1" applyNumberFormat="1" applyFont="1" applyFill="1" applyBorder="1" applyAlignment="1" applyProtection="1">
      <alignment horizontal="right" vertical="center" wrapText="1"/>
      <protection locked="0"/>
    </xf>
    <xf numFmtId="0" fontId="17" fillId="7" borderId="1" xfId="0" applyFont="1" applyFill="1" applyBorder="1"/>
    <xf numFmtId="168" fontId="27" fillId="0" borderId="0" xfId="1" applyNumberFormat="1" applyFont="1" applyFill="1" applyBorder="1" applyAlignment="1" applyProtection="1"/>
    <xf numFmtId="1" fontId="11" fillId="6" borderId="19" xfId="1" applyNumberFormat="1" applyFont="1" applyFill="1" applyBorder="1" applyAlignment="1" applyProtection="1">
      <alignment horizontal="center" vertical="center" wrapText="1"/>
    </xf>
    <xf numFmtId="1" fontId="11" fillId="3" borderId="15" xfId="1" applyNumberFormat="1" applyFont="1" applyFill="1" applyBorder="1" applyAlignment="1" applyProtection="1">
      <alignment horizontal="center" vertical="center" wrapText="1"/>
    </xf>
    <xf numFmtId="1" fontId="9" fillId="4" borderId="1" xfId="4" applyNumberFormat="1" applyFont="1" applyFill="1" applyBorder="1" applyAlignment="1">
      <alignment horizontal="center" vertical="center" wrapText="1"/>
    </xf>
    <xf numFmtId="1" fontId="8" fillId="5" borderId="41" xfId="1" applyNumberFormat="1" applyFont="1" applyFill="1" applyBorder="1" applyAlignment="1" applyProtection="1">
      <alignment horizontal="center" vertical="center" wrapText="1"/>
    </xf>
    <xf numFmtId="1" fontId="8" fillId="7" borderId="6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49" fontId="8" fillId="7" borderId="104" xfId="1" applyNumberFormat="1" applyFont="1" applyFill="1" applyBorder="1" applyAlignment="1" applyProtection="1">
      <alignment horizontal="right" vertical="center" wrapText="1"/>
      <protection locked="0"/>
    </xf>
    <xf numFmtId="0" fontId="11" fillId="6" borderId="21" xfId="6" applyFont="1" applyFill="1" applyBorder="1" applyAlignment="1" applyProtection="1">
      <alignment vertical="center" wrapText="1"/>
    </xf>
    <xf numFmtId="0" fontId="11" fillId="3" borderId="15" xfId="4" applyFont="1" applyFill="1" applyBorder="1" applyAlignment="1">
      <alignment horizontal="left" vertical="center" wrapText="1" indent="2"/>
    </xf>
    <xf numFmtId="0" fontId="9" fillId="4" borderId="1" xfId="4" applyFont="1" applyFill="1" applyBorder="1" applyAlignment="1">
      <alignment horizontal="left" vertical="center" wrapText="1" indent="4"/>
    </xf>
    <xf numFmtId="0" fontId="15" fillId="5" borderId="41" xfId="8" applyFont="1" applyFill="1" applyBorder="1" applyAlignment="1">
      <alignment horizontal="left" wrapText="1" indent="6"/>
    </xf>
    <xf numFmtId="0" fontId="15" fillId="7" borderId="62" xfId="8" applyFont="1" applyFill="1" applyBorder="1" applyAlignment="1">
      <alignment horizontal="left" wrapText="1" indent="6"/>
    </xf>
    <xf numFmtId="0" fontId="11" fillId="3" borderId="16" xfId="4" applyFont="1" applyFill="1" applyBorder="1" applyAlignment="1">
      <alignment horizontal="left" vertical="center" wrapText="1" indent="2"/>
    </xf>
    <xf numFmtId="49" fontId="19" fillId="0" borderId="0" xfId="1" applyNumberFormat="1" applyFont="1" applyFill="1" applyBorder="1" applyAlignment="1" applyProtection="1">
      <alignment horizontal="center"/>
    </xf>
    <xf numFmtId="0" fontId="19" fillId="0" borderId="0" xfId="1" applyNumberFormat="1" applyFont="1" applyFill="1" applyBorder="1" applyAlignment="1" applyProtection="1">
      <alignment horizontal="center"/>
    </xf>
    <xf numFmtId="2" fontId="19" fillId="0" borderId="0" xfId="1" applyNumberFormat="1" applyFont="1" applyFill="1" applyBorder="1" applyAlignment="1" applyProtection="1">
      <alignment horizontal="center" vertical="center"/>
    </xf>
    <xf numFmtId="1" fontId="19" fillId="0" borderId="0" xfId="1"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0" fontId="19" fillId="0" borderId="0" xfId="1" applyNumberFormat="1" applyFont="1" applyFill="1" applyBorder="1" applyAlignment="1" applyProtection="1">
      <alignment horizontal="center" vertical="center"/>
    </xf>
    <xf numFmtId="0" fontId="7" fillId="7" borderId="1" xfId="0" applyFont="1" applyFill="1" applyBorder="1" applyAlignment="1">
      <alignment horizontal="center" vertical="center"/>
    </xf>
    <xf numFmtId="0" fontId="15" fillId="5" borderId="41" xfId="8" applyFont="1" applyFill="1" applyBorder="1" applyAlignment="1">
      <alignment horizontal="left" vertical="center" wrapText="1" indent="6"/>
    </xf>
    <xf numFmtId="2" fontId="8" fillId="7" borderId="0" xfId="1" applyNumberFormat="1" applyFont="1" applyFill="1" applyBorder="1" applyAlignment="1" applyProtection="1">
      <alignment horizontal="center" vertical="center" wrapText="1"/>
    </xf>
    <xf numFmtId="1" fontId="8" fillId="7" borderId="89" xfId="1" applyNumberFormat="1" applyFont="1" applyFill="1" applyBorder="1" applyAlignment="1" applyProtection="1">
      <alignment horizontal="center" vertical="center" wrapText="1"/>
    </xf>
    <xf numFmtId="1" fontId="8" fillId="7" borderId="90" xfId="1" applyNumberFormat="1" applyFont="1" applyFill="1" applyBorder="1" applyAlignment="1" applyProtection="1">
      <alignment horizontal="center" vertical="center" wrapText="1"/>
    </xf>
    <xf numFmtId="1" fontId="8" fillId="7" borderId="54" xfId="1" applyNumberFormat="1" applyFont="1" applyFill="1" applyBorder="1" applyAlignment="1" applyProtection="1">
      <alignment horizontal="center" vertical="center" wrapText="1"/>
    </xf>
    <xf numFmtId="49" fontId="11" fillId="3" borderId="119" xfId="1" applyNumberFormat="1" applyFont="1" applyFill="1" applyBorder="1" applyAlignment="1" applyProtection="1">
      <alignment horizontal="left" vertical="center" wrapText="1"/>
      <protection locked="0"/>
    </xf>
    <xf numFmtId="49" fontId="11" fillId="6" borderId="94" xfId="1" applyNumberFormat="1" applyFont="1" applyFill="1" applyBorder="1" applyAlignment="1" applyProtection="1">
      <alignment horizontal="left" vertical="center" wrapText="1"/>
      <protection locked="0"/>
    </xf>
    <xf numFmtId="166" fontId="10" fillId="7" borderId="1" xfId="127" applyFont="1" applyFill="1" applyBorder="1" applyProtection="1"/>
    <xf numFmtId="166" fontId="8" fillId="7" borderId="2" xfId="127" applyFont="1" applyFill="1" applyBorder="1" applyProtection="1"/>
    <xf numFmtId="166" fontId="8" fillId="7" borderId="3" xfId="127" applyFont="1" applyFill="1" applyBorder="1" applyProtection="1"/>
    <xf numFmtId="0" fontId="8" fillId="7" borderId="0" xfId="0" applyFont="1" applyFill="1" applyAlignment="1" applyProtection="1">
      <alignment vertical="center"/>
      <protection locked="0"/>
    </xf>
    <xf numFmtId="0" fontId="8" fillId="0" borderId="41" xfId="0" applyFont="1" applyBorder="1" applyAlignment="1" applyProtection="1">
      <alignment vertical="center"/>
      <protection locked="0"/>
    </xf>
    <xf numFmtId="49" fontId="8" fillId="4" borderId="59" xfId="1" applyNumberFormat="1" applyFont="1" applyFill="1" applyBorder="1" applyAlignment="1" applyProtection="1">
      <alignment wrapText="1"/>
      <protection locked="0"/>
    </xf>
    <xf numFmtId="1" fontId="11" fillId="9" borderId="83"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9" fillId="7" borderId="0" xfId="0" applyFont="1" applyFill="1" applyAlignment="1" applyProtection="1">
      <alignment horizontal="center"/>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8" fillId="7" borderId="120" xfId="0" applyFont="1" applyFill="1" applyBorder="1" applyProtection="1">
      <protection locked="0"/>
    </xf>
    <xf numFmtId="166" fontId="11" fillId="6" borderId="19" xfId="127" applyFont="1" applyFill="1" applyBorder="1" applyAlignment="1" applyProtection="1">
      <alignment horizontal="left" vertical="center" wrapText="1"/>
    </xf>
    <xf numFmtId="166" fontId="11" fillId="3" borderId="16" xfId="127" applyFont="1" applyFill="1" applyBorder="1" applyAlignment="1" applyProtection="1">
      <alignment horizontal="left" vertical="center" wrapText="1"/>
    </xf>
    <xf numFmtId="166" fontId="10" fillId="4" borderId="1" xfId="127" applyFont="1" applyFill="1" applyBorder="1" applyAlignment="1" applyProtection="1">
      <alignment horizontal="left" vertical="center" wrapText="1"/>
    </xf>
    <xf numFmtId="166" fontId="8" fillId="5" borderId="55" xfId="127" applyFont="1" applyFill="1" applyBorder="1" applyAlignment="1" applyProtection="1">
      <alignment horizontal="left" vertical="center" wrapText="1"/>
      <protection locked="0"/>
    </xf>
    <xf numFmtId="166" fontId="10" fillId="4" borderId="1" xfId="127" applyFont="1" applyFill="1" applyBorder="1" applyAlignment="1" applyProtection="1">
      <alignment horizontal="left" vertical="center" wrapText="1"/>
      <protection locked="0"/>
    </xf>
    <xf numFmtId="166" fontId="10" fillId="4" borderId="20" xfId="127"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protection locked="0"/>
    </xf>
    <xf numFmtId="166" fontId="8" fillId="5" borderId="41"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xf>
    <xf numFmtId="166" fontId="8" fillId="4" borderId="3"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xf>
    <xf numFmtId="166" fontId="8" fillId="4" borderId="10" xfId="127" applyFont="1" applyFill="1" applyBorder="1" applyAlignment="1" applyProtection="1">
      <alignment horizontal="left" vertical="center" wrapText="1"/>
      <protection locked="0"/>
    </xf>
    <xf numFmtId="166" fontId="10" fillId="4" borderId="23"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xf>
    <xf numFmtId="166" fontId="11" fillId="3" borderId="22" xfId="127" applyFont="1" applyFill="1" applyBorder="1" applyAlignment="1" applyProtection="1">
      <alignment horizontal="left" vertical="center" wrapText="1"/>
    </xf>
    <xf numFmtId="166" fontId="10" fillId="4" borderId="6"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protection locked="0"/>
    </xf>
    <xf numFmtId="166" fontId="12" fillId="3" borderId="15" xfId="127" applyFont="1" applyFill="1" applyBorder="1" applyAlignment="1" applyProtection="1">
      <alignment horizontal="left" vertical="center" wrapText="1"/>
      <protection locked="0"/>
    </xf>
    <xf numFmtId="166" fontId="11" fillId="3" borderId="42" xfId="127" applyFont="1" applyFill="1" applyBorder="1" applyAlignment="1" applyProtection="1">
      <alignment horizontal="left" vertical="center" wrapText="1"/>
    </xf>
    <xf numFmtId="166" fontId="11" fillId="3" borderId="43" xfId="127" applyFont="1" applyFill="1" applyBorder="1" applyAlignment="1" applyProtection="1">
      <alignment horizontal="left" vertical="center" wrapText="1"/>
    </xf>
    <xf numFmtId="166" fontId="10" fillId="4" borderId="25" xfId="127" applyFont="1" applyFill="1" applyBorder="1" applyAlignment="1" applyProtection="1">
      <alignment horizontal="left" vertical="center" wrapText="1"/>
    </xf>
    <xf numFmtId="166" fontId="11" fillId="6" borderId="35" xfId="127" applyFont="1" applyFill="1" applyBorder="1" applyAlignment="1" applyProtection="1">
      <alignment horizontal="left" vertical="center" wrapText="1"/>
    </xf>
    <xf numFmtId="166" fontId="8" fillId="5" borderId="18" xfId="127" applyFont="1" applyFill="1" applyBorder="1" applyAlignment="1" applyProtection="1">
      <alignment horizontal="left" vertical="center" wrapText="1"/>
      <protection locked="0"/>
    </xf>
    <xf numFmtId="166" fontId="10" fillId="5" borderId="18" xfId="127" applyFont="1" applyFill="1" applyBorder="1" applyAlignment="1" applyProtection="1">
      <alignment horizontal="left" vertical="center" wrapText="1"/>
    </xf>
    <xf numFmtId="166" fontId="10" fillId="5" borderId="41" xfId="127" applyFont="1" applyFill="1" applyBorder="1" applyAlignment="1" applyProtection="1">
      <alignment horizontal="left" vertical="center" wrapText="1"/>
    </xf>
    <xf numFmtId="166" fontId="10" fillId="5" borderId="55" xfId="127" applyFont="1" applyFill="1" applyBorder="1" applyAlignment="1" applyProtection="1">
      <alignment horizontal="left" vertical="center" wrapText="1"/>
    </xf>
    <xf numFmtId="166" fontId="11" fillId="6" borderId="52" xfId="127" applyFont="1" applyFill="1" applyBorder="1" applyAlignment="1" applyProtection="1">
      <alignment horizontal="left" vertical="center" wrapText="1"/>
    </xf>
    <xf numFmtId="166" fontId="10" fillId="4" borderId="2" xfId="127" applyFont="1" applyFill="1" applyBorder="1" applyAlignment="1" applyProtection="1">
      <alignment horizontal="left" vertical="center" wrapText="1"/>
      <protection locked="0"/>
    </xf>
    <xf numFmtId="166" fontId="10" fillId="4" borderId="2" xfId="127" applyFont="1" applyFill="1" applyBorder="1" applyAlignment="1" applyProtection="1">
      <alignment horizontal="left" vertical="center" wrapText="1"/>
    </xf>
    <xf numFmtId="166" fontId="10" fillId="4" borderId="91" xfId="127" applyFont="1" applyFill="1" applyBorder="1" applyAlignment="1" applyProtection="1">
      <alignment horizontal="left" vertical="center" wrapText="1"/>
    </xf>
    <xf numFmtId="166" fontId="11" fillId="6" borderId="81" xfId="127" applyFont="1" applyFill="1" applyBorder="1" applyAlignment="1" applyProtection="1">
      <alignment horizontal="left" vertical="center" wrapText="1"/>
    </xf>
    <xf numFmtId="166" fontId="11" fillId="6" borderId="21" xfId="127" applyFont="1" applyFill="1" applyBorder="1" applyAlignment="1" applyProtection="1">
      <alignment horizontal="left" vertical="center" wrapText="1"/>
      <protection locked="0"/>
    </xf>
    <xf numFmtId="166" fontId="11" fillId="6" borderId="19" xfId="127" applyFont="1" applyFill="1" applyBorder="1" applyAlignment="1" applyProtection="1">
      <alignment horizontal="left" vertical="center" wrapText="1"/>
      <protection locked="0"/>
    </xf>
    <xf numFmtId="166" fontId="12" fillId="6" borderId="19" xfId="127" applyFont="1" applyFill="1" applyBorder="1" applyAlignment="1" applyProtection="1">
      <alignment horizontal="left" wrapText="1"/>
      <protection locked="0"/>
    </xf>
    <xf numFmtId="166" fontId="10" fillId="4" borderId="121" xfId="127" applyFont="1" applyFill="1" applyBorder="1" applyAlignment="1" applyProtection="1">
      <alignment horizontal="left" vertical="center" wrapText="1"/>
    </xf>
    <xf numFmtId="49" fontId="12" fillId="3" borderId="100" xfId="1" applyNumberFormat="1" applyFont="1" applyFill="1" applyBorder="1" applyAlignment="1" applyProtection="1">
      <alignment wrapText="1"/>
      <protection locked="0"/>
    </xf>
    <xf numFmtId="166" fontId="10" fillId="4" borderId="122" xfId="127" applyFont="1" applyFill="1" applyBorder="1" applyAlignment="1" applyProtection="1">
      <alignment horizontal="left" vertical="center" wrapText="1"/>
      <protection locked="0"/>
    </xf>
    <xf numFmtId="166" fontId="10" fillId="4" borderId="122" xfId="127" applyFont="1" applyFill="1" applyBorder="1" applyAlignment="1" applyProtection="1">
      <alignment horizontal="left" vertical="center" wrapText="1"/>
    </xf>
    <xf numFmtId="166" fontId="8" fillId="4" borderId="122" xfId="127" applyFont="1" applyFill="1" applyBorder="1" applyAlignment="1" applyProtection="1">
      <alignment horizontal="left" vertical="center" wrapText="1"/>
      <protection locked="0"/>
    </xf>
    <xf numFmtId="49" fontId="8" fillId="4" borderId="123" xfId="1" applyNumberFormat="1" applyFont="1" applyFill="1" applyBorder="1" applyAlignment="1" applyProtection="1">
      <alignment wrapText="1"/>
      <protection locked="0"/>
    </xf>
    <xf numFmtId="166" fontId="8" fillId="4" borderId="2" xfId="127" applyFont="1" applyFill="1" applyBorder="1" applyAlignment="1" applyProtection="1">
      <alignment horizontal="left" vertical="center" wrapText="1"/>
      <protection locked="0"/>
    </xf>
    <xf numFmtId="49" fontId="8" fillId="4" borderId="80" xfId="1" applyNumberFormat="1" applyFont="1" applyFill="1" applyBorder="1" applyAlignment="1" applyProtection="1">
      <alignment wrapText="1"/>
      <protection locked="0"/>
    </xf>
    <xf numFmtId="49" fontId="12" fillId="6" borderId="75" xfId="1" applyNumberFormat="1" applyFont="1" applyFill="1" applyBorder="1" applyAlignment="1" applyProtection="1">
      <alignment wrapText="1"/>
      <protection locked="0"/>
    </xf>
    <xf numFmtId="49" fontId="12" fillId="3" borderId="124" xfId="1" applyNumberFormat="1" applyFont="1" applyFill="1" applyBorder="1" applyAlignment="1" applyProtection="1">
      <alignment wrapText="1"/>
      <protection locked="0"/>
    </xf>
    <xf numFmtId="166" fontId="11" fillId="3" borderId="26" xfId="127" applyFont="1" applyFill="1" applyBorder="1" applyAlignment="1" applyProtection="1">
      <alignment horizontal="left" vertical="center" wrapText="1"/>
    </xf>
    <xf numFmtId="0" fontId="9" fillId="4" borderId="3" xfId="4" applyFont="1" applyFill="1" applyBorder="1" applyAlignment="1">
      <alignment horizontal="left" vertical="center" wrapText="1" indent="4"/>
    </xf>
    <xf numFmtId="0" fontId="14" fillId="6" borderId="19" xfId="6" applyFont="1" applyFill="1" applyBorder="1" applyAlignment="1" applyProtection="1">
      <alignment vertical="center" wrapText="1"/>
    </xf>
    <xf numFmtId="0" fontId="15" fillId="5" borderId="55" xfId="8" applyFont="1" applyFill="1" applyBorder="1" applyAlignment="1">
      <alignment horizontal="left" wrapText="1" indent="6"/>
    </xf>
    <xf numFmtId="0" fontId="11" fillId="6" borderId="19" xfId="6" applyFont="1" applyFill="1" applyBorder="1" applyAlignment="1" applyProtection="1">
      <alignment vertical="center" wrapText="1"/>
    </xf>
    <xf numFmtId="0" fontId="9" fillId="4" borderId="2" xfId="4" applyFont="1" applyFill="1" applyBorder="1" applyAlignment="1">
      <alignment horizontal="left" vertical="center" wrapText="1" indent="4"/>
    </xf>
    <xf numFmtId="0" fontId="11" fillId="6" borderId="35" xfId="6" applyFont="1" applyFill="1" applyBorder="1" applyAlignment="1" applyProtection="1">
      <alignment vertical="center" wrapText="1"/>
    </xf>
    <xf numFmtId="0" fontId="9" fillId="4" borderId="122" xfId="4" applyFont="1" applyFill="1" applyBorder="1" applyAlignment="1">
      <alignment horizontal="left" vertical="center" wrapText="1" indent="4"/>
    </xf>
    <xf numFmtId="0" fontId="11" fillId="3" borderId="42" xfId="4" applyFont="1" applyFill="1" applyBorder="1" applyAlignment="1">
      <alignment horizontal="left" vertical="center" wrapText="1" indent="2"/>
    </xf>
    <xf numFmtId="0" fontId="11" fillId="6" borderId="81" xfId="6" applyFont="1" applyFill="1" applyBorder="1" applyAlignment="1" applyProtection="1">
      <alignment vertical="center" wrapText="1"/>
    </xf>
    <xf numFmtId="1" fontId="11" fillId="6" borderId="35" xfId="1" applyNumberFormat="1" applyFont="1" applyFill="1" applyBorder="1" applyAlignment="1" applyProtection="1">
      <alignment horizontal="center" vertical="center" wrapText="1"/>
    </xf>
    <xf numFmtId="1" fontId="11" fillId="9" borderId="81" xfId="0" applyNumberFormat="1" applyFont="1" applyFill="1" applyBorder="1" applyAlignment="1" applyProtection="1">
      <alignment horizontal="center" vertical="center"/>
      <protection locked="0"/>
    </xf>
    <xf numFmtId="1" fontId="11" fillId="9" borderId="73" xfId="0" applyNumberFormat="1" applyFont="1" applyFill="1" applyBorder="1" applyAlignment="1" applyProtection="1">
      <alignment horizontal="center" vertical="center"/>
      <protection locked="0"/>
    </xf>
    <xf numFmtId="1" fontId="11" fillId="9" borderId="84" xfId="0" applyNumberFormat="1" applyFont="1" applyFill="1" applyBorder="1" applyAlignment="1" applyProtection="1">
      <alignment horizontal="center" vertical="center"/>
      <protection locked="0"/>
    </xf>
    <xf numFmtId="0" fontId="11" fillId="6" borderId="21" xfId="6" applyFont="1" applyFill="1" applyBorder="1" applyAlignment="1" applyProtection="1">
      <alignment horizontal="center" vertical="center" wrapText="1"/>
      <protection locked="0"/>
    </xf>
    <xf numFmtId="0" fontId="16" fillId="9" borderId="125" xfId="0" applyFont="1" applyFill="1" applyBorder="1" applyAlignment="1" applyProtection="1">
      <alignment horizontal="center"/>
      <protection locked="0"/>
    </xf>
    <xf numFmtId="0" fontId="16" fillId="9" borderId="135" xfId="0" applyFont="1" applyFill="1" applyBorder="1" applyAlignment="1" applyProtection="1">
      <alignment horizontal="center"/>
      <protection locked="0"/>
    </xf>
    <xf numFmtId="0" fontId="16" fillId="9" borderId="136" xfId="0" applyFont="1" applyFill="1" applyBorder="1" applyAlignment="1" applyProtection="1">
      <alignment horizontal="center"/>
      <protection locked="0"/>
    </xf>
    <xf numFmtId="0" fontId="16" fillId="9" borderId="2" xfId="0" applyFont="1" applyFill="1" applyBorder="1" applyAlignment="1" applyProtection="1">
      <alignment horizontal="center"/>
      <protection locked="0"/>
    </xf>
    <xf numFmtId="0" fontId="16" fillId="9" borderId="139" xfId="0" applyFont="1" applyFill="1" applyBorder="1" applyAlignment="1" applyProtection="1">
      <alignment horizontal="center"/>
      <protection locked="0"/>
    </xf>
    <xf numFmtId="0" fontId="11" fillId="3" borderId="144" xfId="4" applyFont="1" applyFill="1" applyBorder="1" applyAlignment="1">
      <alignment vertical="center" wrapText="1"/>
    </xf>
    <xf numFmtId="0" fontId="17" fillId="7" borderId="149" xfId="0" applyFont="1" applyFill="1" applyBorder="1"/>
    <xf numFmtId="0" fontId="17" fillId="7" borderId="3" xfId="0" applyFont="1" applyFill="1" applyBorder="1"/>
    <xf numFmtId="0" fontId="8" fillId="7" borderId="129" xfId="0" applyFont="1" applyFill="1" applyBorder="1" applyProtection="1">
      <protection locked="0"/>
    </xf>
    <xf numFmtId="0" fontId="8" fillId="7" borderId="8" xfId="0" applyFont="1" applyFill="1" applyBorder="1" applyProtection="1">
      <protection locked="0"/>
    </xf>
    <xf numFmtId="0" fontId="17" fillId="4" borderId="141" xfId="0" applyFont="1" applyFill="1" applyBorder="1"/>
    <xf numFmtId="0" fontId="17" fillId="7" borderId="125" xfId="0" applyFont="1" applyFill="1" applyBorder="1"/>
    <xf numFmtId="0" fontId="17" fillId="7" borderId="140" xfId="0" applyFont="1" applyFill="1" applyBorder="1"/>
    <xf numFmtId="0" fontId="18" fillId="5" borderId="129" xfId="0" applyFont="1" applyFill="1" applyBorder="1" applyProtection="1">
      <protection locked="0"/>
    </xf>
    <xf numFmtId="0" fontId="17" fillId="7" borderId="148" xfId="0" applyFont="1" applyFill="1" applyBorder="1"/>
    <xf numFmtId="0" fontId="17" fillId="7" borderId="132" xfId="0" applyFont="1" applyFill="1" applyBorder="1"/>
    <xf numFmtId="164" fontId="16" fillId="3" borderId="12" xfId="128" applyFont="1" applyFill="1" applyBorder="1" applyAlignment="1" applyProtection="1">
      <alignment horizontal="right"/>
    </xf>
    <xf numFmtId="164" fontId="13" fillId="4" borderId="125" xfId="128" applyFont="1" applyFill="1" applyBorder="1" applyProtection="1"/>
    <xf numFmtId="164" fontId="17" fillId="7" borderId="1" xfId="128" applyFont="1" applyFill="1" applyBorder="1" applyProtection="1"/>
    <xf numFmtId="164" fontId="13" fillId="5" borderId="12" xfId="128" applyFont="1" applyFill="1" applyBorder="1" applyProtection="1"/>
    <xf numFmtId="164" fontId="8" fillId="7" borderId="8" xfId="128" applyFont="1" applyFill="1" applyBorder="1" applyProtection="1">
      <protection locked="0"/>
    </xf>
    <xf numFmtId="164" fontId="8" fillId="7" borderId="8" xfId="128" applyFont="1" applyFill="1" applyBorder="1" applyProtection="1"/>
    <xf numFmtId="164" fontId="17" fillId="7" borderId="3" xfId="128" applyFont="1" applyFill="1" applyBorder="1" applyProtection="1"/>
    <xf numFmtId="164" fontId="13" fillId="4" borderId="12" xfId="128" applyFont="1" applyFill="1" applyBorder="1" applyProtection="1"/>
    <xf numFmtId="164" fontId="13" fillId="5" borderId="10" xfId="128" applyFont="1" applyFill="1" applyBorder="1" applyProtection="1"/>
    <xf numFmtId="164" fontId="17" fillId="7" borderId="140" xfId="128" applyFont="1" applyFill="1" applyBorder="1" applyProtection="1"/>
    <xf numFmtId="164" fontId="17" fillId="7" borderId="149" xfId="128" applyFont="1" applyFill="1" applyBorder="1" applyProtection="1"/>
    <xf numFmtId="164" fontId="13" fillId="5" borderId="8" xfId="128" applyFont="1" applyFill="1" applyBorder="1" applyProtection="1"/>
    <xf numFmtId="164" fontId="17" fillId="7" borderId="132" xfId="128" applyFont="1" applyFill="1" applyBorder="1" applyProtection="1"/>
    <xf numFmtId="164" fontId="17" fillId="5" borderId="8" xfId="128" applyFont="1" applyFill="1" applyBorder="1" applyAlignment="1" applyProtection="1">
      <alignment horizontal="center"/>
    </xf>
    <xf numFmtId="164" fontId="16" fillId="3" borderId="13" xfId="128" applyFont="1" applyFill="1" applyBorder="1" applyAlignment="1" applyProtection="1">
      <alignment horizontal="right"/>
    </xf>
    <xf numFmtId="164" fontId="13" fillId="4" borderId="126" xfId="128" applyFont="1" applyFill="1" applyBorder="1" applyProtection="1"/>
    <xf numFmtId="164" fontId="17" fillId="7" borderId="133" xfId="128" applyFont="1" applyFill="1" applyBorder="1" applyProtection="1"/>
    <xf numFmtId="164" fontId="13" fillId="5" borderId="13" xfId="128" applyFont="1" applyFill="1" applyBorder="1" applyProtection="1"/>
    <xf numFmtId="164" fontId="8" fillId="7" borderId="127" xfId="128" applyFont="1" applyFill="1" applyBorder="1" applyProtection="1"/>
    <xf numFmtId="164" fontId="8" fillId="7" borderId="9" xfId="128" applyFont="1" applyFill="1" applyBorder="1" applyProtection="1"/>
    <xf numFmtId="164" fontId="17" fillId="7" borderId="5" xfId="128" applyFont="1" applyFill="1" applyBorder="1" applyProtection="1"/>
    <xf numFmtId="164" fontId="17" fillId="7" borderId="131" xfId="128" applyFont="1" applyFill="1" applyBorder="1" applyProtection="1"/>
    <xf numFmtId="164" fontId="13" fillId="4" borderId="13" xfId="128" applyFont="1" applyFill="1" applyBorder="1" applyProtection="1"/>
    <xf numFmtId="164" fontId="13" fillId="5" borderId="11" xfId="128" applyFont="1" applyFill="1" applyBorder="1" applyProtection="1"/>
    <xf numFmtId="164" fontId="17" fillId="7" borderId="136" xfId="128" applyFont="1" applyFill="1" applyBorder="1" applyProtection="1"/>
    <xf numFmtId="164" fontId="13" fillId="5" borderId="9" xfId="128" applyFont="1" applyFill="1" applyBorder="1" applyProtection="1"/>
    <xf numFmtId="164" fontId="17" fillId="7" borderId="156" xfId="128" applyFont="1" applyFill="1" applyBorder="1" applyProtection="1"/>
    <xf numFmtId="164" fontId="17" fillId="7" borderId="125" xfId="128" applyFont="1" applyFill="1" applyBorder="1" applyProtection="1"/>
    <xf numFmtId="164" fontId="17" fillId="7" borderId="146" xfId="128" applyFont="1" applyFill="1" applyBorder="1" applyProtection="1"/>
    <xf numFmtId="164" fontId="17" fillId="7" borderId="126" xfId="128" applyFont="1" applyFill="1" applyBorder="1" applyProtection="1"/>
    <xf numFmtId="164" fontId="13" fillId="5" borderId="7" xfId="128" applyFont="1" applyFill="1" applyBorder="1" applyProtection="1"/>
    <xf numFmtId="1" fontId="17" fillId="7" borderId="1" xfId="0" applyNumberFormat="1" applyFont="1" applyFill="1" applyBorder="1" applyAlignment="1">
      <alignment horizontal="right"/>
    </xf>
    <xf numFmtId="1" fontId="8" fillId="7" borderId="8" xfId="0" applyNumberFormat="1" applyFont="1" applyFill="1" applyBorder="1" applyProtection="1">
      <protection locked="0"/>
    </xf>
    <xf numFmtId="1" fontId="17" fillId="7" borderId="132" xfId="0" applyNumberFormat="1" applyFont="1" applyFill="1" applyBorder="1" applyAlignment="1">
      <alignment horizontal="right"/>
    </xf>
    <xf numFmtId="1" fontId="17" fillId="7" borderId="3" xfId="0" applyNumberFormat="1" applyFont="1" applyFill="1" applyBorder="1" applyAlignment="1">
      <alignment horizontal="right"/>
    </xf>
    <xf numFmtId="1" fontId="17" fillId="7" borderId="125" xfId="0" applyNumberFormat="1" applyFont="1" applyFill="1" applyBorder="1" applyAlignment="1">
      <alignment horizontal="right"/>
    </xf>
    <xf numFmtId="1" fontId="13" fillId="5" borderId="8" xfId="0" applyNumberFormat="1" applyFont="1" applyFill="1" applyBorder="1"/>
    <xf numFmtId="1" fontId="17" fillId="7" borderId="1" xfId="0" applyNumberFormat="1" applyFont="1" applyFill="1" applyBorder="1"/>
    <xf numFmtId="1" fontId="17" fillId="7" borderId="132" xfId="0" applyNumberFormat="1" applyFont="1" applyFill="1" applyBorder="1"/>
    <xf numFmtId="1" fontId="17" fillId="7" borderId="3" xfId="0" applyNumberFormat="1" applyFont="1" applyFill="1" applyBorder="1"/>
    <xf numFmtId="1" fontId="17" fillId="7" borderId="140" xfId="0" applyNumberFormat="1" applyFont="1" applyFill="1" applyBorder="1"/>
    <xf numFmtId="1" fontId="17" fillId="7" borderId="125" xfId="0" applyNumberFormat="1" applyFont="1" applyFill="1" applyBorder="1"/>
    <xf numFmtId="0" fontId="8" fillId="0" borderId="0" xfId="0" applyFont="1"/>
    <xf numFmtId="0" fontId="8" fillId="7" borderId="0" xfId="0" applyFont="1" applyFill="1"/>
    <xf numFmtId="0" fontId="8" fillId="7" borderId="1" xfId="0" applyFont="1" applyFill="1" applyBorder="1" applyAlignment="1">
      <alignment horizontal="center"/>
    </xf>
    <xf numFmtId="0" fontId="18" fillId="5" borderId="141" xfId="0" applyFont="1" applyFill="1" applyBorder="1"/>
    <xf numFmtId="0" fontId="17" fillId="4" borderId="143" xfId="0" applyFont="1" applyFill="1" applyBorder="1"/>
    <xf numFmtId="0" fontId="18" fillId="5" borderId="145" xfId="0" applyFont="1" applyFill="1" applyBorder="1"/>
    <xf numFmtId="0" fontId="18" fillId="5" borderId="129" xfId="0" applyFont="1" applyFill="1" applyBorder="1"/>
    <xf numFmtId="0" fontId="17" fillId="4" borderId="157" xfId="0" applyFont="1" applyFill="1" applyBorder="1"/>
    <xf numFmtId="0" fontId="12" fillId="3" borderId="12" xfId="0" applyFont="1" applyFill="1" applyBorder="1" applyProtection="1">
      <protection locked="0"/>
    </xf>
    <xf numFmtId="1" fontId="12" fillId="3" borderId="12" xfId="0" applyNumberFormat="1" applyFont="1" applyFill="1" applyBorder="1" applyProtection="1">
      <protection locked="0"/>
    </xf>
    <xf numFmtId="164" fontId="12" fillId="3" borderId="12" xfId="128" applyFont="1" applyFill="1" applyBorder="1" applyProtection="1">
      <protection locked="0"/>
    </xf>
    <xf numFmtId="1" fontId="16" fillId="3" borderId="12" xfId="0" applyNumberFormat="1" applyFont="1" applyFill="1" applyBorder="1" applyAlignment="1" applyProtection="1">
      <alignment horizontal="center"/>
      <protection locked="0"/>
    </xf>
    <xf numFmtId="164" fontId="16" fillId="3" borderId="12" xfId="128" applyFont="1" applyFill="1" applyBorder="1" applyAlignment="1" applyProtection="1">
      <alignment horizontal="center"/>
      <protection locked="0"/>
    </xf>
    <xf numFmtId="0" fontId="16" fillId="3" borderId="12" xfId="0" applyFont="1" applyFill="1" applyBorder="1" applyAlignment="1" applyProtection="1">
      <alignment horizontal="center"/>
      <protection locked="0"/>
    </xf>
    <xf numFmtId="0" fontId="13" fillId="4" borderId="125" xfId="0" applyFont="1" applyFill="1" applyBorder="1" applyProtection="1">
      <protection locked="0"/>
    </xf>
    <xf numFmtId="1" fontId="13" fillId="4" borderId="125" xfId="0" applyNumberFormat="1" applyFont="1" applyFill="1" applyBorder="1" applyProtection="1">
      <protection locked="0"/>
    </xf>
    <xf numFmtId="164" fontId="13" fillId="4" borderId="125" xfId="128" applyFont="1" applyFill="1" applyBorder="1" applyProtection="1">
      <protection locked="0"/>
    </xf>
    <xf numFmtId="164" fontId="17" fillId="4" borderId="125" xfId="128" applyFont="1" applyFill="1" applyBorder="1" applyAlignment="1" applyProtection="1">
      <alignment horizontal="center"/>
      <protection locked="0"/>
    </xf>
    <xf numFmtId="0" fontId="17" fillId="4" borderId="125" xfId="0" applyFont="1" applyFill="1" applyBorder="1" applyAlignment="1" applyProtection="1">
      <alignment horizontal="center"/>
      <protection locked="0"/>
    </xf>
    <xf numFmtId="0" fontId="13" fillId="5" borderId="12" xfId="0" applyFont="1" applyFill="1" applyBorder="1" applyProtection="1">
      <protection locked="0"/>
    </xf>
    <xf numFmtId="1" fontId="13" fillId="5" borderId="12" xfId="0" applyNumberFormat="1" applyFont="1" applyFill="1" applyBorder="1" applyProtection="1">
      <protection locked="0"/>
    </xf>
    <xf numFmtId="164" fontId="13" fillId="5" borderId="12" xfId="128" applyFont="1" applyFill="1" applyBorder="1" applyProtection="1">
      <protection locked="0"/>
    </xf>
    <xf numFmtId="164" fontId="17" fillId="5" borderId="12" xfId="128" applyFont="1" applyFill="1" applyBorder="1" applyAlignment="1" applyProtection="1">
      <alignment horizontal="center"/>
      <protection locked="0"/>
    </xf>
    <xf numFmtId="0" fontId="17" fillId="5" borderId="12" xfId="0" applyFont="1" applyFill="1" applyBorder="1" applyAlignment="1" applyProtection="1">
      <alignment horizontal="center"/>
      <protection locked="0"/>
    </xf>
    <xf numFmtId="0" fontId="13" fillId="4" borderId="12" xfId="0" applyFont="1" applyFill="1" applyBorder="1" applyProtection="1">
      <protection locked="0"/>
    </xf>
    <xf numFmtId="1" fontId="13" fillId="4" borderId="12" xfId="0" applyNumberFormat="1" applyFont="1" applyFill="1" applyBorder="1" applyProtection="1">
      <protection locked="0"/>
    </xf>
    <xf numFmtId="164" fontId="13" fillId="4" borderId="12" xfId="128" applyFont="1" applyFill="1" applyBorder="1" applyProtection="1">
      <protection locked="0"/>
    </xf>
    <xf numFmtId="164" fontId="17" fillId="4" borderId="12" xfId="128" applyFont="1" applyFill="1" applyBorder="1" applyAlignment="1" applyProtection="1">
      <alignment horizontal="center"/>
      <protection locked="0"/>
    </xf>
    <xf numFmtId="0" fontId="17" fillId="4" borderId="12" xfId="0" applyFont="1" applyFill="1" applyBorder="1" applyAlignment="1" applyProtection="1">
      <alignment horizontal="center"/>
      <protection locked="0"/>
    </xf>
    <xf numFmtId="0" fontId="13" fillId="5" borderId="10" xfId="0" applyFont="1" applyFill="1" applyBorder="1" applyProtection="1">
      <protection locked="0"/>
    </xf>
    <xf numFmtId="1" fontId="13" fillId="5" borderId="10" xfId="0" applyNumberFormat="1" applyFont="1" applyFill="1" applyBorder="1" applyProtection="1">
      <protection locked="0"/>
    </xf>
    <xf numFmtId="164" fontId="13" fillId="5" borderId="10" xfId="128" applyFont="1" applyFill="1" applyBorder="1" applyProtection="1">
      <protection locked="0"/>
    </xf>
    <xf numFmtId="164" fontId="17" fillId="5" borderId="10" xfId="128" applyFont="1" applyFill="1" applyBorder="1" applyAlignment="1" applyProtection="1">
      <alignment horizontal="center"/>
      <protection locked="0"/>
    </xf>
    <xf numFmtId="0" fontId="17" fillId="5" borderId="10" xfId="0" applyFont="1" applyFill="1" applyBorder="1" applyAlignment="1" applyProtection="1">
      <alignment horizontal="center"/>
      <protection locked="0"/>
    </xf>
    <xf numFmtId="0" fontId="13" fillId="5" borderId="8" xfId="0" applyFont="1" applyFill="1" applyBorder="1" applyProtection="1">
      <protection locked="0"/>
    </xf>
    <xf numFmtId="1" fontId="13" fillId="5" borderId="8" xfId="0" applyNumberFormat="1" applyFont="1" applyFill="1" applyBorder="1" applyProtection="1">
      <protection locked="0"/>
    </xf>
    <xf numFmtId="164" fontId="13" fillId="5" borderId="8" xfId="128" applyFont="1" applyFill="1" applyBorder="1" applyProtection="1">
      <protection locked="0"/>
    </xf>
    <xf numFmtId="164" fontId="17" fillId="5" borderId="8" xfId="128" applyFont="1" applyFill="1" applyBorder="1" applyAlignment="1" applyProtection="1">
      <alignment horizontal="center"/>
      <protection locked="0"/>
    </xf>
    <xf numFmtId="0" fontId="17" fillId="5" borderId="8" xfId="0" applyFont="1" applyFill="1" applyBorder="1" applyAlignment="1" applyProtection="1">
      <alignment horizontal="center"/>
      <protection locked="0"/>
    </xf>
    <xf numFmtId="0" fontId="13" fillId="5" borderId="7" xfId="0" applyFont="1" applyFill="1" applyBorder="1" applyProtection="1">
      <protection locked="0"/>
    </xf>
    <xf numFmtId="1" fontId="13" fillId="5" borderId="7" xfId="0" applyNumberFormat="1" applyFont="1" applyFill="1" applyBorder="1" applyProtection="1">
      <protection locked="0"/>
    </xf>
    <xf numFmtId="164" fontId="13" fillId="5" borderId="7" xfId="128" applyFont="1" applyFill="1" applyBorder="1" applyProtection="1">
      <protection locked="0"/>
    </xf>
    <xf numFmtId="164" fontId="17" fillId="5" borderId="7" xfId="128" applyFont="1" applyFill="1" applyBorder="1" applyAlignment="1" applyProtection="1">
      <alignment horizontal="center"/>
      <protection locked="0"/>
    </xf>
    <xf numFmtId="0" fontId="17" fillId="5" borderId="7" xfId="0" applyFont="1" applyFill="1" applyBorder="1" applyAlignment="1" applyProtection="1">
      <alignment horizontal="center"/>
      <protection locked="0"/>
    </xf>
    <xf numFmtId="0" fontId="11" fillId="9" borderId="7" xfId="0" applyFont="1" applyFill="1" applyBorder="1" applyAlignment="1" applyProtection="1">
      <alignment horizontal="centerContinuous"/>
      <protection locked="0"/>
    </xf>
    <xf numFmtId="0" fontId="11" fillId="9" borderId="10" xfId="0" applyFont="1" applyFill="1" applyBorder="1" applyAlignment="1" applyProtection="1">
      <alignment horizontal="center"/>
      <protection locked="0"/>
    </xf>
    <xf numFmtId="0" fontId="11" fillId="9" borderId="2" xfId="0" applyFont="1" applyFill="1" applyBorder="1" applyAlignment="1" applyProtection="1">
      <alignment horizontal="center"/>
      <protection locked="0"/>
    </xf>
    <xf numFmtId="0" fontId="11" fillId="9" borderId="135" xfId="0" applyFont="1" applyFill="1" applyBorder="1" applyAlignment="1" applyProtection="1">
      <alignment horizontal="center"/>
      <protection locked="0"/>
    </xf>
    <xf numFmtId="0" fontId="11" fillId="9" borderId="139" xfId="0" applyFont="1" applyFill="1" applyBorder="1" applyAlignment="1" applyProtection="1">
      <alignment horizontal="center"/>
      <protection locked="0"/>
    </xf>
    <xf numFmtId="0" fontId="11" fillId="9" borderId="125" xfId="0" applyFont="1" applyFill="1" applyBorder="1" applyAlignment="1" applyProtection="1">
      <alignment horizontal="center"/>
      <protection locked="0"/>
    </xf>
    <xf numFmtId="0" fontId="11" fillId="9" borderId="136" xfId="0" applyFont="1" applyFill="1" applyBorder="1" applyAlignment="1" applyProtection="1">
      <alignment horizontal="center"/>
      <protection locked="0"/>
    </xf>
    <xf numFmtId="37" fontId="4" fillId="0" borderId="160" xfId="129" applyBorder="1" applyProtection="1">
      <protection locked="0"/>
    </xf>
    <xf numFmtId="37" fontId="32" fillId="0" borderId="0" xfId="129" applyFont="1" applyAlignment="1" applyProtection="1">
      <alignment horizontal="centerContinuous"/>
      <protection locked="0"/>
    </xf>
    <xf numFmtId="37" fontId="4" fillId="0" borderId="0" xfId="129" applyAlignment="1" applyProtection="1">
      <alignment horizontal="centerContinuous"/>
      <protection locked="0"/>
    </xf>
    <xf numFmtId="37" fontId="4" fillId="0" borderId="0" xfId="129" applyProtection="1">
      <protection locked="0"/>
    </xf>
    <xf numFmtId="37" fontId="32" fillId="0" borderId="0" xfId="129" applyFont="1" applyProtection="1">
      <protection locked="0"/>
    </xf>
    <xf numFmtId="37" fontId="4" fillId="0" borderId="142" xfId="129" applyBorder="1" applyProtection="1">
      <protection locked="0"/>
    </xf>
    <xf numFmtId="164" fontId="4" fillId="0" borderId="11" xfId="128" applyFont="1" applyBorder="1" applyProtection="1">
      <protection locked="0"/>
    </xf>
    <xf numFmtId="37" fontId="4" fillId="0" borderId="138" xfId="129" applyBorder="1" applyProtection="1">
      <protection locked="0"/>
    </xf>
    <xf numFmtId="0" fontId="11" fillId="9" borderId="139" xfId="0" applyFont="1" applyFill="1" applyBorder="1" applyAlignment="1">
      <alignment horizontal="center" vertical="center" wrapText="1"/>
    </xf>
    <xf numFmtId="0" fontId="11" fillId="9" borderId="146" xfId="0" applyFont="1" applyFill="1" applyBorder="1" applyAlignment="1">
      <alignment horizontal="center" vertical="center" wrapText="1"/>
    </xf>
    <xf numFmtId="37" fontId="33" fillId="0" borderId="0" xfId="129" applyFont="1" applyProtection="1">
      <protection locked="0"/>
    </xf>
    <xf numFmtId="37" fontId="4" fillId="0" borderId="0" xfId="129" applyAlignment="1" applyProtection="1">
      <alignment horizontal="right"/>
      <protection locked="0"/>
    </xf>
    <xf numFmtId="37" fontId="4" fillId="0" borderId="161" xfId="129" applyBorder="1" applyProtection="1">
      <protection locked="0"/>
    </xf>
    <xf numFmtId="37" fontId="4" fillId="0" borderId="162" xfId="129" applyBorder="1" applyProtection="1">
      <protection locked="0"/>
    </xf>
    <xf numFmtId="37" fontId="4" fillId="0" borderId="79" xfId="129" applyBorder="1" applyProtection="1">
      <protection locked="0"/>
    </xf>
    <xf numFmtId="37" fontId="4" fillId="0" borderId="134" xfId="129" applyBorder="1" applyProtection="1">
      <protection locked="0"/>
    </xf>
    <xf numFmtId="37" fontId="4" fillId="0" borderId="140" xfId="129" applyBorder="1" applyProtection="1">
      <protection locked="0"/>
    </xf>
    <xf numFmtId="164" fontId="4" fillId="0" borderId="0" xfId="128" applyFont="1" applyBorder="1" applyProtection="1">
      <protection locked="0"/>
    </xf>
    <xf numFmtId="164" fontId="4" fillId="0" borderId="126" xfId="128" applyFont="1" applyBorder="1" applyProtection="1">
      <protection locked="0"/>
    </xf>
    <xf numFmtId="164" fontId="4" fillId="0" borderId="142" xfId="128" applyFont="1" applyBorder="1" applyProtection="1">
      <protection locked="0"/>
    </xf>
    <xf numFmtId="164" fontId="4" fillId="0" borderId="140" xfId="128" applyFont="1" applyBorder="1" applyProtection="1">
      <protection locked="0"/>
    </xf>
    <xf numFmtId="168" fontId="18" fillId="0" borderId="0" xfId="1" applyNumberFormat="1" applyFont="1" applyFill="1" applyBorder="1" applyAlignment="1" applyProtection="1"/>
    <xf numFmtId="49" fontId="18" fillId="0" borderId="0" xfId="1" applyNumberFormat="1" applyFont="1" applyFill="1" applyBorder="1" applyAlignment="1" applyProtection="1">
      <alignment horizontal="center"/>
    </xf>
    <xf numFmtId="1" fontId="10" fillId="0" borderId="6" xfId="0" applyNumberFormat="1" applyFont="1" applyBorder="1" applyAlignment="1">
      <alignment horizontal="center" vertical="center"/>
    </xf>
    <xf numFmtId="0" fontId="10" fillId="7" borderId="6" xfId="0" applyFont="1" applyFill="1" applyBorder="1" applyAlignment="1">
      <alignment horizontal="center" vertical="center" wrapText="1"/>
    </xf>
    <xf numFmtId="0" fontId="10" fillId="0" borderId="6" xfId="0" applyFont="1" applyBorder="1" applyAlignment="1">
      <alignment horizontal="center"/>
    </xf>
    <xf numFmtId="0" fontId="8" fillId="7" borderId="1" xfId="0" applyFont="1" applyFill="1" applyBorder="1" applyAlignment="1">
      <alignment horizontal="center" vertical="center"/>
    </xf>
    <xf numFmtId="164" fontId="11" fillId="6" borderId="19" xfId="128" applyFont="1" applyFill="1" applyBorder="1" applyAlignment="1" applyProtection="1">
      <alignment vertical="center" wrapText="1"/>
    </xf>
    <xf numFmtId="164" fontId="11" fillId="3" borderId="15" xfId="128" applyFont="1" applyFill="1" applyBorder="1" applyAlignment="1" applyProtection="1">
      <alignment horizontal="left" vertical="center" wrapText="1"/>
    </xf>
    <xf numFmtId="164" fontId="10" fillId="4" borderId="1" xfId="128" applyFont="1" applyFill="1" applyBorder="1" applyAlignment="1" applyProtection="1">
      <alignment horizontal="left" vertical="center" wrapText="1"/>
    </xf>
    <xf numFmtId="164" fontId="10" fillId="4" borderId="20" xfId="128" applyFont="1" applyFill="1" applyBorder="1" applyAlignment="1" applyProtection="1">
      <alignment horizontal="left" vertical="center" wrapText="1"/>
    </xf>
    <xf numFmtId="164" fontId="15" fillId="5" borderId="41" xfId="128" applyFont="1" applyFill="1" applyBorder="1" applyAlignment="1" applyProtection="1">
      <alignment wrapText="1"/>
      <protection locked="0"/>
    </xf>
    <xf numFmtId="164" fontId="15" fillId="5" borderId="65" xfId="128" applyFont="1" applyFill="1" applyBorder="1" applyAlignment="1" applyProtection="1">
      <alignment wrapText="1"/>
      <protection locked="0"/>
    </xf>
    <xf numFmtId="164" fontId="11" fillId="3" borderId="22" xfId="128" applyFont="1" applyFill="1" applyBorder="1" applyAlignment="1" applyProtection="1">
      <alignment horizontal="left" vertical="center" wrapText="1"/>
    </xf>
    <xf numFmtId="164" fontId="15" fillId="5" borderId="41" xfId="128" applyFont="1" applyFill="1" applyBorder="1" applyAlignment="1" applyProtection="1">
      <alignment wrapText="1"/>
    </xf>
    <xf numFmtId="164" fontId="15" fillId="5" borderId="95" xfId="128" applyFont="1" applyFill="1" applyBorder="1" applyAlignment="1" applyProtection="1">
      <alignment wrapText="1"/>
    </xf>
    <xf numFmtId="164" fontId="8" fillId="7" borderId="0" xfId="128" applyFont="1" applyFill="1" applyBorder="1" applyAlignment="1" applyProtection="1">
      <alignment vertical="center" wrapText="1"/>
      <protection locked="0"/>
    </xf>
    <xf numFmtId="164" fontId="15" fillId="7" borderId="97" xfId="128" applyFont="1" applyFill="1" applyBorder="1" applyAlignment="1" applyProtection="1">
      <alignment horizontal="left" wrapText="1" indent="6"/>
      <protection locked="0"/>
    </xf>
    <xf numFmtId="164" fontId="8" fillId="7" borderId="108" xfId="128" applyFont="1" applyFill="1" applyBorder="1" applyAlignment="1" applyProtection="1">
      <alignment vertical="center" wrapText="1"/>
      <protection locked="0"/>
    </xf>
    <xf numFmtId="164" fontId="15" fillId="5" borderId="66" xfId="128" applyFont="1" applyFill="1" applyBorder="1" applyAlignment="1" applyProtection="1">
      <alignment wrapText="1"/>
    </xf>
    <xf numFmtId="164" fontId="8" fillId="7" borderId="87" xfId="128" applyFont="1" applyFill="1" applyBorder="1" applyAlignment="1" applyProtection="1">
      <alignment vertical="center" wrapText="1"/>
      <protection locked="0"/>
    </xf>
    <xf numFmtId="164" fontId="8" fillId="7" borderId="90" xfId="128" applyFont="1" applyFill="1" applyBorder="1" applyAlignment="1" applyProtection="1">
      <alignment vertical="center" wrapText="1"/>
      <protection locked="0"/>
    </xf>
    <xf numFmtId="164" fontId="8" fillId="7" borderId="88" xfId="128" applyFont="1" applyFill="1" applyBorder="1" applyAlignment="1" applyProtection="1">
      <alignment vertical="center" wrapText="1"/>
      <protection locked="0"/>
    </xf>
    <xf numFmtId="164" fontId="8" fillId="7" borderId="62" xfId="128" applyFont="1" applyFill="1" applyBorder="1" applyAlignment="1" applyProtection="1">
      <alignment horizontal="right" vertical="center" wrapText="1"/>
      <protection locked="0"/>
    </xf>
    <xf numFmtId="164" fontId="10" fillId="4" borderId="1" xfId="128" applyFont="1" applyFill="1" applyBorder="1" applyAlignment="1" applyProtection="1">
      <alignment horizontal="left" vertical="center" wrapText="1"/>
      <protection locked="0"/>
    </xf>
    <xf numFmtId="164" fontId="10" fillId="4" borderId="20" xfId="128" applyFont="1" applyFill="1" applyBorder="1" applyAlignment="1" applyProtection="1">
      <alignment horizontal="left" vertical="center" wrapText="1"/>
      <protection locked="0"/>
    </xf>
    <xf numFmtId="164" fontId="15" fillId="5" borderId="66" xfId="128" applyFont="1" applyFill="1" applyBorder="1" applyAlignment="1" applyProtection="1">
      <alignment wrapText="1"/>
      <protection locked="0"/>
    </xf>
    <xf numFmtId="164" fontId="11" fillId="3" borderId="15" xfId="128" applyFont="1" applyFill="1" applyBorder="1" applyAlignment="1" applyProtection="1">
      <alignment horizontal="left" vertical="center" wrapText="1"/>
      <protection locked="0"/>
    </xf>
    <xf numFmtId="164" fontId="11" fillId="3" borderId="22" xfId="128" applyFont="1" applyFill="1" applyBorder="1" applyAlignment="1" applyProtection="1">
      <alignment horizontal="left" vertical="center" wrapText="1"/>
      <protection locked="0"/>
    </xf>
    <xf numFmtId="164" fontId="9" fillId="4" borderId="1" xfId="128" applyFont="1" applyFill="1" applyBorder="1" applyAlignment="1" applyProtection="1">
      <alignment vertical="center" wrapText="1"/>
      <protection locked="0"/>
    </xf>
    <xf numFmtId="164" fontId="9" fillId="4" borderId="20" xfId="128" applyFont="1" applyFill="1" applyBorder="1" applyAlignment="1" applyProtection="1">
      <alignment vertical="center" wrapText="1"/>
      <protection locked="0"/>
    </xf>
    <xf numFmtId="164" fontId="11" fillId="3" borderId="15" xfId="128" applyFont="1" applyFill="1" applyBorder="1" applyAlignment="1" applyProtection="1">
      <alignment vertical="center" wrapText="1"/>
    </xf>
    <xf numFmtId="164" fontId="11" fillId="3" borderId="22" xfId="128" applyFont="1" applyFill="1" applyBorder="1" applyAlignment="1" applyProtection="1">
      <alignment vertical="center" wrapText="1"/>
    </xf>
    <xf numFmtId="164" fontId="11" fillId="3" borderId="67" xfId="128" applyFont="1" applyFill="1" applyBorder="1" applyAlignment="1" applyProtection="1">
      <alignment horizontal="left" vertical="center" wrapText="1"/>
      <protection locked="0"/>
    </xf>
    <xf numFmtId="164" fontId="11" fillId="6" borderId="28" xfId="128" applyFont="1" applyFill="1" applyBorder="1" applyAlignment="1" applyProtection="1">
      <alignment horizontal="left" vertical="center" wrapText="1"/>
    </xf>
    <xf numFmtId="164" fontId="13" fillId="4" borderId="1" xfId="128" applyFont="1" applyFill="1" applyBorder="1" applyAlignment="1" applyProtection="1">
      <alignment vertical="center" wrapText="1"/>
    </xf>
    <xf numFmtId="164" fontId="8" fillId="7" borderId="109" xfId="128" applyFont="1" applyFill="1" applyBorder="1" applyAlignment="1" applyProtection="1">
      <alignment vertical="center" wrapText="1"/>
      <protection locked="0"/>
    </xf>
    <xf numFmtId="164" fontId="8" fillId="7" borderId="102" xfId="128" applyFont="1" applyFill="1" applyBorder="1" applyAlignment="1" applyProtection="1">
      <alignment vertical="center" wrapText="1"/>
      <protection locked="0"/>
    </xf>
    <xf numFmtId="164" fontId="8" fillId="7" borderId="115" xfId="128" applyFont="1" applyFill="1" applyBorder="1" applyAlignment="1" applyProtection="1">
      <alignment vertical="center" wrapText="1"/>
      <protection locked="0"/>
    </xf>
    <xf numFmtId="164" fontId="9" fillId="4" borderId="1" xfId="128" applyFont="1" applyFill="1" applyBorder="1" applyAlignment="1" applyProtection="1">
      <alignment vertical="center" wrapText="1"/>
    </xf>
    <xf numFmtId="164" fontId="9" fillId="4" borderId="20" xfId="128" applyFont="1" applyFill="1" applyBorder="1" applyAlignment="1" applyProtection="1">
      <alignment vertical="center" wrapText="1"/>
    </xf>
    <xf numFmtId="164" fontId="10" fillId="4" borderId="1" xfId="128" applyFont="1" applyFill="1" applyBorder="1" applyAlignment="1" applyProtection="1">
      <alignment vertical="center" wrapText="1"/>
    </xf>
    <xf numFmtId="164" fontId="11" fillId="3" borderId="15" xfId="128" applyFont="1" applyFill="1" applyBorder="1" applyAlignment="1" applyProtection="1">
      <alignment vertical="center" wrapText="1"/>
      <protection locked="0"/>
    </xf>
    <xf numFmtId="164" fontId="11" fillId="3" borderId="22" xfId="128" applyFont="1" applyFill="1" applyBorder="1" applyAlignment="1" applyProtection="1">
      <alignment vertical="center" wrapText="1"/>
      <protection locked="0"/>
    </xf>
    <xf numFmtId="164" fontId="11" fillId="3" borderId="16" xfId="128" applyFont="1" applyFill="1" applyBorder="1" applyAlignment="1" applyProtection="1">
      <alignment vertical="center" wrapText="1"/>
      <protection locked="0"/>
    </xf>
    <xf numFmtId="164" fontId="11" fillId="3" borderId="67" xfId="128" applyFont="1" applyFill="1" applyBorder="1" applyAlignment="1" applyProtection="1">
      <alignment vertical="center" wrapText="1"/>
      <protection locked="0"/>
    </xf>
    <xf numFmtId="164" fontId="11" fillId="6" borderId="105" xfId="128" applyFont="1" applyFill="1" applyBorder="1" applyAlignment="1" applyProtection="1">
      <alignment vertical="center" wrapText="1"/>
    </xf>
    <xf numFmtId="164" fontId="11" fillId="6" borderId="107" xfId="128" applyFont="1" applyFill="1" applyBorder="1" applyAlignment="1" applyProtection="1">
      <alignment vertical="center" wrapText="1"/>
    </xf>
    <xf numFmtId="1" fontId="18" fillId="0" borderId="0" xfId="1" applyNumberFormat="1" applyFont="1" applyFill="1" applyBorder="1" applyAlignment="1" applyProtection="1">
      <alignment horizontal="center" vertical="center"/>
    </xf>
    <xf numFmtId="37" fontId="35" fillId="0" borderId="0" xfId="129" applyFont="1" applyProtection="1">
      <protection locked="0"/>
    </xf>
    <xf numFmtId="0" fontId="34" fillId="3" borderId="171" xfId="0" applyFont="1" applyFill="1" applyBorder="1" applyAlignment="1">
      <alignment horizontal="center" vertical="center" wrapText="1"/>
    </xf>
    <xf numFmtId="0" fontId="34" fillId="3" borderId="176" xfId="0" applyFont="1" applyFill="1" applyBorder="1" applyAlignment="1">
      <alignment horizontal="center" vertical="center" wrapText="1"/>
    </xf>
    <xf numFmtId="169" fontId="19" fillId="4" borderId="170" xfId="0" applyNumberFormat="1" applyFont="1" applyFill="1" applyBorder="1" applyAlignment="1">
      <alignment horizontal="center" vertical="center" wrapText="1"/>
    </xf>
    <xf numFmtId="169" fontId="19" fillId="4" borderId="182" xfId="0" applyNumberFormat="1" applyFont="1" applyFill="1" applyBorder="1" applyAlignment="1">
      <alignment horizontal="center" vertical="center" wrapText="1"/>
    </xf>
    <xf numFmtId="169" fontId="19" fillId="4" borderId="183" xfId="0" applyNumberFormat="1" applyFont="1" applyFill="1" applyBorder="1" applyAlignment="1">
      <alignment horizontal="center" vertical="center" wrapText="1"/>
    </xf>
    <xf numFmtId="169" fontId="31" fillId="4" borderId="182" xfId="0" applyNumberFormat="1" applyFont="1" applyFill="1" applyBorder="1" applyAlignment="1">
      <alignment horizontal="center" vertical="center" wrapText="1"/>
    </xf>
    <xf numFmtId="0" fontId="19" fillId="4" borderId="170" xfId="0" applyFont="1" applyFill="1" applyBorder="1" applyAlignment="1">
      <alignment horizontal="center" vertical="center" wrapText="1"/>
    </xf>
    <xf numFmtId="0" fontId="9" fillId="10" borderId="184" xfId="4" applyFont="1" applyFill="1" applyBorder="1" applyAlignment="1">
      <alignment vertical="center" wrapText="1"/>
    </xf>
    <xf numFmtId="0" fontId="19" fillId="4" borderId="169" xfId="0" applyFont="1" applyFill="1" applyBorder="1" applyAlignment="1">
      <alignment horizontal="center" vertical="center" wrapText="1"/>
    </xf>
    <xf numFmtId="0" fontId="19" fillId="10" borderId="15" xfId="0" applyFont="1" applyFill="1" applyBorder="1" applyAlignment="1">
      <alignment horizontal="center" vertical="center"/>
    </xf>
    <xf numFmtId="169" fontId="19" fillId="4" borderId="192" xfId="0" applyNumberFormat="1" applyFont="1" applyFill="1" applyBorder="1" applyAlignment="1">
      <alignment horizontal="center" vertical="center" wrapText="1"/>
    </xf>
    <xf numFmtId="169" fontId="19" fillId="4" borderId="198" xfId="0" applyNumberFormat="1" applyFont="1" applyFill="1" applyBorder="1" applyAlignment="1">
      <alignment horizontal="center" vertical="center" wrapText="1"/>
    </xf>
    <xf numFmtId="169" fontId="19" fillId="4" borderId="204" xfId="0" applyNumberFormat="1" applyFont="1" applyFill="1" applyBorder="1" applyAlignment="1">
      <alignment horizontal="center" vertical="center" wrapText="1"/>
    </xf>
    <xf numFmtId="0" fontId="19" fillId="4" borderId="204" xfId="0" applyFont="1" applyFill="1" applyBorder="1" applyAlignment="1">
      <alignment horizontal="center" vertical="center" wrapText="1"/>
    </xf>
    <xf numFmtId="0" fontId="19" fillId="4" borderId="210" xfId="0" applyFont="1" applyFill="1" applyBorder="1" applyAlignment="1">
      <alignment horizontal="center" vertical="center" wrapText="1"/>
    </xf>
    <xf numFmtId="169" fontId="19" fillId="4" borderId="210" xfId="0" applyNumberFormat="1" applyFont="1" applyFill="1" applyBorder="1" applyAlignment="1">
      <alignment horizontal="center" vertical="center" wrapText="1"/>
    </xf>
    <xf numFmtId="0" fontId="34" fillId="3" borderId="173" xfId="0" applyFont="1" applyFill="1" applyBorder="1" applyAlignment="1">
      <alignment horizontal="center" vertical="center" wrapText="1"/>
    </xf>
    <xf numFmtId="0" fontId="11" fillId="3" borderId="175" xfId="6" applyFont="1" applyFill="1" applyBorder="1" applyAlignment="1" applyProtection="1">
      <alignment vertical="center" wrapText="1"/>
    </xf>
    <xf numFmtId="164" fontId="19" fillId="10" borderId="211" xfId="128" applyFont="1" applyFill="1" applyBorder="1" applyAlignment="1" applyProtection="1">
      <alignment vertical="center"/>
    </xf>
    <xf numFmtId="164" fontId="19" fillId="10" borderId="205" xfId="128" applyFont="1" applyFill="1" applyBorder="1" applyAlignment="1" applyProtection="1">
      <alignment vertical="center"/>
    </xf>
    <xf numFmtId="164" fontId="19" fillId="10" borderId="184" xfId="128" applyFont="1" applyFill="1" applyBorder="1" applyAlignment="1" applyProtection="1">
      <alignment vertical="center"/>
    </xf>
    <xf numFmtId="164" fontId="19" fillId="10" borderId="211" xfId="128" applyFont="1" applyFill="1" applyBorder="1" applyAlignment="1" applyProtection="1">
      <alignment horizontal="left" vertical="center"/>
    </xf>
    <xf numFmtId="164" fontId="19" fillId="10" borderId="185" xfId="128" applyFont="1" applyFill="1" applyBorder="1" applyAlignment="1" applyProtection="1">
      <alignment vertical="center"/>
    </xf>
    <xf numFmtId="164" fontId="19" fillId="10" borderId="193" xfId="128" applyFont="1" applyFill="1" applyBorder="1" applyAlignment="1" applyProtection="1">
      <alignment vertical="center"/>
    </xf>
    <xf numFmtId="164" fontId="19" fillId="10" borderId="199" xfId="128" applyFont="1" applyFill="1" applyBorder="1" applyAlignment="1" applyProtection="1">
      <alignment vertical="center"/>
    </xf>
    <xf numFmtId="164" fontId="19" fillId="10" borderId="186" xfId="128" applyFont="1" applyFill="1" applyBorder="1" applyAlignment="1" applyProtection="1">
      <alignment vertical="center"/>
    </xf>
    <xf numFmtId="0" fontId="34" fillId="3" borderId="215" xfId="0" applyFont="1" applyFill="1" applyBorder="1" applyAlignment="1">
      <alignment horizontal="center" vertical="center" wrapText="1"/>
    </xf>
    <xf numFmtId="0" fontId="34" fillId="3" borderId="151" xfId="0" applyFont="1" applyFill="1" applyBorder="1" applyAlignment="1">
      <alignment horizontal="center" vertical="center" wrapText="1"/>
    </xf>
    <xf numFmtId="0" fontId="34" fillId="3" borderId="154" xfId="0" applyFont="1" applyFill="1" applyBorder="1" applyAlignment="1">
      <alignment horizontal="center" vertical="center" wrapText="1"/>
    </xf>
    <xf numFmtId="0" fontId="34" fillId="3" borderId="217" xfId="0" applyFont="1" applyFill="1" applyBorder="1" applyAlignment="1">
      <alignment horizontal="center" vertical="center" wrapText="1"/>
    </xf>
    <xf numFmtId="0" fontId="11" fillId="3" borderId="216" xfId="6" applyFont="1" applyFill="1" applyBorder="1" applyAlignment="1" applyProtection="1">
      <alignment horizontal="center" vertical="center" wrapText="1"/>
    </xf>
    <xf numFmtId="0" fontId="34" fillId="3" borderId="218" xfId="0" applyFont="1" applyFill="1" applyBorder="1" applyAlignment="1">
      <alignment horizontal="center" vertical="center" wrapText="1"/>
    </xf>
    <xf numFmtId="0" fontId="34" fillId="3" borderId="219" xfId="0" applyFont="1" applyFill="1" applyBorder="1" applyAlignment="1">
      <alignment horizontal="center" vertical="center" wrapText="1"/>
    </xf>
    <xf numFmtId="0" fontId="34" fillId="3" borderId="220" xfId="0" applyFont="1" applyFill="1" applyBorder="1" applyAlignment="1">
      <alignment horizontal="center" vertical="center" wrapText="1"/>
    </xf>
    <xf numFmtId="0" fontId="34" fillId="3" borderId="221"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left" vertical="center"/>
    </xf>
    <xf numFmtId="0" fontId="16" fillId="3" borderId="0" xfId="0" applyFont="1" applyFill="1" applyAlignment="1">
      <alignment vertical="center"/>
    </xf>
    <xf numFmtId="0" fontId="16" fillId="3" borderId="0" xfId="0" applyFont="1" applyFill="1" applyAlignment="1">
      <alignment horizontal="left" vertical="center"/>
    </xf>
    <xf numFmtId="0" fontId="19" fillId="0" borderId="4" xfId="0" applyFont="1" applyBorder="1" applyAlignment="1">
      <alignment vertical="center"/>
    </xf>
    <xf numFmtId="0" fontId="0" fillId="0" borderId="76" xfId="0" applyBorder="1"/>
    <xf numFmtId="0" fontId="19" fillId="0" borderId="76" xfId="0" applyFont="1" applyBorder="1" applyAlignment="1">
      <alignment vertical="center"/>
    </xf>
    <xf numFmtId="0" fontId="19" fillId="0" borderId="76" xfId="0" applyFont="1" applyBorder="1" applyAlignment="1">
      <alignment horizontal="left" vertical="center"/>
    </xf>
    <xf numFmtId="0" fontId="19" fillId="0" borderId="150" xfId="0" applyFont="1" applyBorder="1" applyAlignment="1">
      <alignment vertical="center"/>
    </xf>
    <xf numFmtId="0" fontId="19" fillId="0" borderId="92" xfId="0" applyFont="1" applyBorder="1" applyAlignment="1">
      <alignment vertical="center"/>
    </xf>
    <xf numFmtId="0" fontId="19" fillId="0" borderId="142" xfId="0" applyFont="1" applyBorder="1" applyAlignment="1">
      <alignment vertical="center"/>
    </xf>
    <xf numFmtId="0" fontId="19" fillId="0" borderId="5" xfId="0" applyFont="1" applyBorder="1" applyAlignment="1">
      <alignment vertical="center"/>
    </xf>
    <xf numFmtId="0" fontId="19" fillId="0" borderId="93" xfId="0" applyFont="1" applyBorder="1" applyAlignment="1">
      <alignment vertical="center"/>
    </xf>
    <xf numFmtId="0" fontId="19" fillId="0" borderId="92" xfId="0" applyFont="1" applyBorder="1" applyAlignment="1">
      <alignment horizontal="left" vertical="center" wrapText="1"/>
    </xf>
    <xf numFmtId="0" fontId="19" fillId="0" borderId="0" xfId="0" applyFont="1" applyAlignment="1">
      <alignment horizontal="left" vertical="center" wrapText="1"/>
    </xf>
    <xf numFmtId="0" fontId="19" fillId="0" borderId="142" xfId="0" applyFont="1" applyBorder="1" applyAlignment="1">
      <alignment horizontal="left" vertical="center" wrapText="1"/>
    </xf>
    <xf numFmtId="49" fontId="8" fillId="5" borderId="80" xfId="1" applyNumberFormat="1" applyFont="1" applyFill="1" applyBorder="1" applyAlignment="1" applyProtection="1">
      <alignment vertical="center" wrapText="1"/>
      <protection locked="0"/>
    </xf>
    <xf numFmtId="49" fontId="8" fillId="5" borderId="112" xfId="1" applyNumberFormat="1" applyFont="1" applyFill="1" applyBorder="1" applyAlignment="1" applyProtection="1">
      <alignment wrapText="1"/>
      <protection locked="0"/>
    </xf>
    <xf numFmtId="49" fontId="8" fillId="5" borderId="69" xfId="1" applyNumberFormat="1" applyFont="1" applyFill="1" applyBorder="1" applyAlignment="1" applyProtection="1">
      <alignment wrapText="1"/>
      <protection locked="0"/>
    </xf>
    <xf numFmtId="49" fontId="8" fillId="5" borderId="80" xfId="1" applyNumberFormat="1" applyFont="1" applyFill="1" applyBorder="1" applyAlignment="1" applyProtection="1">
      <alignment wrapText="1"/>
      <protection locked="0"/>
    </xf>
    <xf numFmtId="49" fontId="8" fillId="4" borderId="222" xfId="1" applyNumberFormat="1" applyFont="1" applyFill="1" applyBorder="1" applyAlignment="1" applyProtection="1">
      <alignment wrapText="1"/>
      <protection locked="0"/>
    </xf>
    <xf numFmtId="0" fontId="31" fillId="0" borderId="0" xfId="0" applyFont="1" applyAlignment="1">
      <alignment horizontal="left" vertical="center"/>
    </xf>
    <xf numFmtId="0" fontId="16" fillId="11" borderId="141" xfId="0" applyFont="1" applyFill="1" applyBorder="1"/>
    <xf numFmtId="0" fontId="17" fillId="11" borderId="140" xfId="0" applyFont="1" applyFill="1" applyBorder="1"/>
    <xf numFmtId="0" fontId="17" fillId="11" borderId="141" xfId="0" applyFont="1" applyFill="1" applyBorder="1"/>
    <xf numFmtId="0" fontId="8" fillId="11" borderId="129" xfId="0" applyFont="1" applyFill="1" applyBorder="1" applyAlignment="1">
      <alignment wrapText="1"/>
    </xf>
    <xf numFmtId="0" fontId="17" fillId="11" borderId="148" xfId="0" applyFont="1" applyFill="1" applyBorder="1"/>
    <xf numFmtId="0" fontId="17" fillId="11" borderId="142" xfId="0" applyFont="1" applyFill="1" applyBorder="1"/>
    <xf numFmtId="0" fontId="17" fillId="11" borderId="149" xfId="0" applyFont="1" applyFill="1" applyBorder="1"/>
    <xf numFmtId="0" fontId="17" fillId="11" borderId="129" xfId="0" applyFont="1" applyFill="1" applyBorder="1"/>
    <xf numFmtId="0" fontId="17" fillId="11" borderId="145" xfId="0" applyFont="1" applyFill="1" applyBorder="1"/>
    <xf numFmtId="0" fontId="8" fillId="7" borderId="14" xfId="0" applyFont="1" applyFill="1" applyBorder="1" applyAlignment="1" applyProtection="1">
      <alignment vertical="center"/>
      <protection locked="0"/>
    </xf>
    <xf numFmtId="0" fontId="10" fillId="7" borderId="0" xfId="0" applyFont="1" applyFill="1" applyAlignment="1">
      <alignment vertical="center" wrapText="1"/>
    </xf>
    <xf numFmtId="49" fontId="11" fillId="3" borderId="15" xfId="1" applyNumberFormat="1" applyFont="1" applyFill="1" applyBorder="1" applyAlignment="1" applyProtection="1">
      <alignment horizontal="center" vertical="center" wrapText="1"/>
    </xf>
    <xf numFmtId="49" fontId="9" fillId="4" borderId="1" xfId="4" applyNumberFormat="1" applyFont="1" applyFill="1" applyBorder="1" applyAlignment="1">
      <alignment horizontal="center" vertical="center" wrapText="1"/>
    </xf>
    <xf numFmtId="49" fontId="8" fillId="5" borderId="41" xfId="1" applyNumberFormat="1" applyFont="1" applyFill="1" applyBorder="1" applyAlignment="1" applyProtection="1">
      <alignment horizontal="center" vertical="center" wrapText="1"/>
    </xf>
    <xf numFmtId="49" fontId="8" fillId="7" borderId="62" xfId="1" applyNumberFormat="1" applyFont="1" applyFill="1" applyBorder="1" applyAlignment="1" applyProtection="1">
      <alignment horizontal="center" vertical="center" wrapText="1"/>
    </xf>
    <xf numFmtId="49" fontId="11" fillId="6" borderId="19" xfId="1" applyNumberFormat="1" applyFont="1" applyFill="1" applyBorder="1" applyAlignment="1" applyProtection="1">
      <alignment horizontal="center" vertical="center" wrapText="1"/>
    </xf>
    <xf numFmtId="49" fontId="8" fillId="7" borderId="89" xfId="1" applyNumberFormat="1" applyFont="1" applyFill="1" applyBorder="1" applyAlignment="1" applyProtection="1">
      <alignment horizontal="center" vertical="center" wrapText="1"/>
    </xf>
    <xf numFmtId="164" fontId="8" fillId="7" borderId="62" xfId="128" applyFont="1" applyFill="1" applyBorder="1" applyAlignment="1" applyProtection="1">
      <alignment vertical="center" wrapText="1"/>
      <protection locked="0"/>
    </xf>
    <xf numFmtId="164" fontId="8" fillId="7" borderId="224" xfId="128" applyFont="1" applyFill="1" applyBorder="1" applyAlignment="1" applyProtection="1">
      <alignment vertical="center" wrapText="1"/>
      <protection locked="0"/>
    </xf>
    <xf numFmtId="164" fontId="8" fillId="7" borderId="225" xfId="128" applyFont="1" applyFill="1" applyBorder="1" applyAlignment="1" applyProtection="1">
      <alignment vertical="center" wrapText="1"/>
      <protection locked="0"/>
    </xf>
    <xf numFmtId="49" fontId="8" fillId="7" borderId="103" xfId="1" applyNumberFormat="1" applyFont="1" applyFill="1" applyBorder="1" applyAlignment="1" applyProtection="1">
      <alignment horizontal="right" vertical="center" wrapText="1"/>
      <protection locked="0"/>
    </xf>
    <xf numFmtId="164" fontId="13" fillId="5" borderId="147" xfId="128" applyFont="1" applyFill="1" applyBorder="1" applyProtection="1"/>
    <xf numFmtId="0" fontId="17" fillId="11" borderId="145" xfId="0" applyFont="1" applyFill="1" applyBorder="1" applyProtection="1">
      <protection locked="0"/>
    </xf>
    <xf numFmtId="49" fontId="8" fillId="7" borderId="0" xfId="0" applyNumberFormat="1" applyFont="1" applyFill="1" applyAlignment="1" applyProtection="1">
      <alignment horizontal="center" vertical="center"/>
      <protection locked="0"/>
    </xf>
    <xf numFmtId="49" fontId="10" fillId="7" borderId="0" xfId="0" applyNumberFormat="1" applyFont="1" applyFill="1" applyAlignment="1" applyProtection="1">
      <alignment horizontal="center" vertical="center" wrapText="1"/>
      <protection locked="0"/>
    </xf>
    <xf numFmtId="49" fontId="11" fillId="6" borderId="35" xfId="1" applyNumberFormat="1" applyFont="1" applyFill="1" applyBorder="1" applyAlignment="1" applyProtection="1">
      <alignment horizontal="center" wrapText="1"/>
    </xf>
    <xf numFmtId="49" fontId="11" fillId="6" borderId="19" xfId="1" applyNumberFormat="1" applyFont="1" applyFill="1" applyBorder="1" applyAlignment="1" applyProtection="1">
      <alignment horizontal="center" wrapText="1"/>
    </xf>
    <xf numFmtId="49" fontId="11" fillId="3" borderId="15" xfId="1" applyNumberFormat="1" applyFont="1" applyFill="1" applyBorder="1" applyAlignment="1" applyProtection="1">
      <alignment horizontal="center" wrapText="1"/>
    </xf>
    <xf numFmtId="49" fontId="9" fillId="4" borderId="5" xfId="4" applyNumberFormat="1" applyFont="1" applyFill="1" applyBorder="1" applyAlignment="1">
      <alignment horizontal="center" wrapText="1"/>
    </xf>
    <xf numFmtId="49" fontId="9" fillId="4" borderId="3" xfId="4" applyNumberFormat="1" applyFont="1" applyFill="1" applyBorder="1" applyAlignment="1">
      <alignment horizontal="center" wrapText="1"/>
    </xf>
    <xf numFmtId="49" fontId="9" fillId="4" borderId="93" xfId="4" applyNumberFormat="1" applyFont="1" applyFill="1" applyBorder="1" applyAlignment="1">
      <alignment horizontal="center" wrapText="1"/>
    </xf>
    <xf numFmtId="49" fontId="9" fillId="4" borderId="6" xfId="4" applyNumberFormat="1" applyFont="1" applyFill="1" applyBorder="1" applyAlignment="1">
      <alignment horizontal="center" wrapText="1"/>
    </xf>
    <xf numFmtId="49" fontId="9" fillId="4" borderId="1" xfId="4" applyNumberFormat="1" applyFont="1" applyFill="1" applyBorder="1" applyAlignment="1">
      <alignment horizontal="center" wrapText="1"/>
    </xf>
    <xf numFmtId="49" fontId="9" fillId="4" borderId="33" xfId="4" applyNumberFormat="1" applyFont="1" applyFill="1" applyBorder="1" applyAlignment="1">
      <alignment horizontal="center" wrapText="1"/>
    </xf>
    <xf numFmtId="49" fontId="8" fillId="5" borderId="41" xfId="1" applyNumberFormat="1" applyFont="1" applyFill="1" applyBorder="1" applyAlignment="1" applyProtection="1">
      <alignment horizontal="center" wrapText="1"/>
    </xf>
    <xf numFmtId="49" fontId="8" fillId="5" borderId="55" xfId="1" applyNumberFormat="1" applyFont="1" applyFill="1" applyBorder="1" applyAlignment="1" applyProtection="1">
      <alignment horizontal="center" vertical="center" wrapText="1"/>
    </xf>
    <xf numFmtId="49" fontId="10" fillId="4" borderId="1" xfId="1" applyNumberFormat="1" applyFont="1" applyFill="1" applyBorder="1" applyAlignment="1" applyProtection="1">
      <alignment horizontal="center" wrapText="1"/>
    </xf>
    <xf numFmtId="49" fontId="11" fillId="3" borderId="42" xfId="1" applyNumberFormat="1" applyFont="1" applyFill="1" applyBorder="1" applyAlignment="1" applyProtection="1">
      <alignment horizontal="center" wrapText="1"/>
    </xf>
    <xf numFmtId="49" fontId="9" fillId="4" borderId="10" xfId="4" applyNumberFormat="1" applyFont="1" applyFill="1" applyBorder="1" applyAlignment="1">
      <alignment horizontal="center" wrapText="1"/>
    </xf>
    <xf numFmtId="49" fontId="9" fillId="4" borderId="122" xfId="4" applyNumberFormat="1" applyFont="1" applyFill="1" applyBorder="1" applyAlignment="1">
      <alignment horizontal="center" wrapText="1"/>
    </xf>
    <xf numFmtId="49" fontId="9" fillId="4" borderId="2" xfId="4" applyNumberFormat="1" applyFont="1" applyFill="1" applyBorder="1" applyAlignment="1">
      <alignment horizontal="center" wrapText="1"/>
    </xf>
    <xf numFmtId="49" fontId="11" fillId="6" borderId="81" xfId="1" applyNumberFormat="1" applyFont="1" applyFill="1" applyBorder="1" applyAlignment="1" applyProtection="1">
      <alignment horizontal="center" wrapText="1"/>
    </xf>
    <xf numFmtId="49" fontId="8" fillId="0" borderId="0" xfId="0" applyNumberFormat="1" applyFont="1" applyAlignment="1" applyProtection="1">
      <alignment horizontal="center" vertical="center"/>
      <protection locked="0"/>
    </xf>
    <xf numFmtId="49" fontId="8" fillId="5" borderId="18" xfId="1" applyNumberFormat="1" applyFont="1" applyFill="1" applyBorder="1" applyAlignment="1" applyProtection="1">
      <alignment horizontal="center" vertical="center" wrapText="1"/>
    </xf>
    <xf numFmtId="49" fontId="9" fillId="4" borderId="121" xfId="4" applyNumberFormat="1" applyFont="1" applyFill="1" applyBorder="1" applyAlignment="1">
      <alignment horizontal="center" wrapText="1"/>
    </xf>
    <xf numFmtId="166" fontId="10" fillId="4" borderId="226" xfId="127" applyFont="1" applyFill="1" applyBorder="1" applyAlignment="1" applyProtection="1">
      <alignment horizontal="left" vertical="center" wrapText="1"/>
    </xf>
    <xf numFmtId="49" fontId="12" fillId="3" borderId="94" xfId="1" applyNumberFormat="1" applyFont="1" applyFill="1" applyBorder="1" applyAlignment="1" applyProtection="1">
      <alignment wrapText="1"/>
      <protection locked="0"/>
    </xf>
    <xf numFmtId="49" fontId="8" fillId="5" borderId="58" xfId="1" applyNumberFormat="1" applyFont="1" applyFill="1" applyBorder="1" applyAlignment="1" applyProtection="1">
      <alignment horizontal="center" vertical="center" wrapText="1"/>
    </xf>
    <xf numFmtId="166" fontId="11" fillId="6" borderId="40" xfId="127" applyFont="1" applyFill="1" applyBorder="1" applyAlignment="1" applyProtection="1">
      <alignment horizontal="left" vertical="center" wrapText="1"/>
    </xf>
    <xf numFmtId="166" fontId="10" fillId="4" borderId="229" xfId="127" applyFont="1" applyFill="1" applyBorder="1" applyAlignment="1" applyProtection="1">
      <alignment horizontal="left" vertical="center" wrapText="1"/>
    </xf>
    <xf numFmtId="49" fontId="8" fillId="4" borderId="230" xfId="1" applyNumberFormat="1" applyFont="1" applyFill="1" applyBorder="1" applyAlignment="1" applyProtection="1">
      <alignment wrapText="1"/>
      <protection locked="0"/>
    </xf>
    <xf numFmtId="166" fontId="10" fillId="5" borderId="65" xfId="127" applyFont="1" applyFill="1" applyBorder="1" applyAlignment="1" applyProtection="1">
      <alignment horizontal="left" vertical="center" wrapText="1"/>
    </xf>
    <xf numFmtId="166" fontId="10" fillId="5" borderId="72" xfId="127" applyFont="1" applyFill="1" applyBorder="1" applyAlignment="1" applyProtection="1">
      <alignment horizontal="left" vertical="center" wrapText="1"/>
    </xf>
    <xf numFmtId="166" fontId="10" fillId="5" borderId="66" xfId="127" applyFont="1" applyFill="1" applyBorder="1" applyAlignment="1" applyProtection="1">
      <alignment horizontal="left" vertical="center" wrapText="1"/>
    </xf>
    <xf numFmtId="166" fontId="10" fillId="5" borderId="95" xfId="127" applyFont="1" applyFill="1" applyBorder="1" applyAlignment="1" applyProtection="1">
      <alignment horizontal="left" vertical="center" wrapText="1"/>
    </xf>
    <xf numFmtId="166" fontId="10" fillId="5" borderId="24" xfId="127" applyFont="1" applyFill="1" applyBorder="1" applyAlignment="1" applyProtection="1">
      <alignment horizontal="left" vertical="center" wrapText="1"/>
    </xf>
    <xf numFmtId="166" fontId="11" fillId="6" borderId="19" xfId="127" applyFont="1" applyFill="1" applyBorder="1" applyAlignment="1" applyProtection="1">
      <alignment horizontal="left" wrapText="1"/>
    </xf>
    <xf numFmtId="0" fontId="10" fillId="7" borderId="0" xfId="0" applyFont="1" applyFill="1" applyAlignment="1" applyProtection="1">
      <alignment horizontal="center" vertical="center"/>
      <protection locked="0"/>
    </xf>
    <xf numFmtId="164" fontId="8" fillId="5" borderId="41" xfId="128" applyFont="1" applyFill="1" applyBorder="1" applyAlignment="1" applyProtection="1">
      <alignment horizontal="left" vertical="center" wrapText="1"/>
      <protection locked="0"/>
    </xf>
    <xf numFmtId="164" fontId="10" fillId="5" borderId="41" xfId="128"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xf>
    <xf numFmtId="49" fontId="9" fillId="4" borderId="16" xfId="1" applyNumberFormat="1" applyFont="1" applyFill="1" applyBorder="1" applyAlignment="1" applyProtection="1">
      <alignment horizontal="center" wrapText="1"/>
    </xf>
    <xf numFmtId="49" fontId="9" fillId="4" borderId="0" xfId="1" applyNumberFormat="1" applyFont="1" applyFill="1" applyBorder="1" applyAlignment="1" applyProtection="1">
      <alignment horizontal="center" wrapText="1"/>
    </xf>
    <xf numFmtId="0" fontId="9" fillId="4" borderId="0" xfId="4" applyFont="1" applyFill="1" applyAlignment="1">
      <alignment horizontal="left" vertical="center" wrapText="1" indent="2"/>
    </xf>
    <xf numFmtId="166" fontId="9" fillId="4" borderId="0" xfId="127" applyFont="1" applyFill="1" applyBorder="1" applyAlignment="1" applyProtection="1">
      <alignment horizontal="left" vertical="center" wrapText="1"/>
    </xf>
    <xf numFmtId="49" fontId="13" fillId="4" borderId="39" xfId="1" applyNumberFormat="1" applyFont="1" applyFill="1" applyBorder="1" applyAlignment="1" applyProtection="1">
      <alignment wrapText="1"/>
      <protection locked="0"/>
    </xf>
    <xf numFmtId="49" fontId="11" fillId="6" borderId="15" xfId="1" applyNumberFormat="1" applyFont="1" applyFill="1" applyBorder="1" applyAlignment="1" applyProtection="1">
      <alignment horizontal="center" wrapText="1"/>
    </xf>
    <xf numFmtId="166" fontId="11" fillId="6" borderId="15" xfId="127" applyFont="1" applyFill="1" applyBorder="1" applyAlignment="1" applyProtection="1">
      <alignment horizontal="left" vertical="center" wrapText="1"/>
    </xf>
    <xf numFmtId="166" fontId="11" fillId="6" borderId="22" xfId="127" applyFont="1" applyFill="1" applyBorder="1" applyAlignment="1" applyProtection="1">
      <alignment horizontal="left" vertical="center" wrapText="1"/>
    </xf>
    <xf numFmtId="49" fontId="12" fillId="6" borderId="49" xfId="1" applyNumberFormat="1" applyFont="1" applyFill="1" applyBorder="1" applyAlignment="1" applyProtection="1">
      <alignment wrapText="1"/>
      <protection locked="0"/>
    </xf>
    <xf numFmtId="0" fontId="15" fillId="7" borderId="231" xfId="8" applyFont="1" applyFill="1" applyBorder="1" applyAlignment="1" applyProtection="1">
      <alignment wrapText="1"/>
      <protection locked="0"/>
    </xf>
    <xf numFmtId="0" fontId="8" fillId="7" borderId="231" xfId="0" applyFont="1" applyFill="1" applyBorder="1" applyProtection="1">
      <protection locked="0"/>
    </xf>
    <xf numFmtId="1" fontId="8" fillId="7" borderId="231" xfId="0" applyNumberFormat="1" applyFont="1" applyFill="1" applyBorder="1" applyProtection="1">
      <protection locked="0"/>
    </xf>
    <xf numFmtId="164" fontId="8" fillId="7" borderId="231" xfId="128" applyFont="1" applyFill="1" applyBorder="1" applyProtection="1">
      <protection locked="0"/>
    </xf>
    <xf numFmtId="0" fontId="18" fillId="5" borderId="142" xfId="0" applyFont="1" applyFill="1" applyBorder="1"/>
    <xf numFmtId="0" fontId="17" fillId="7" borderId="142" xfId="0" applyFont="1" applyFill="1" applyBorder="1"/>
    <xf numFmtId="0" fontId="17" fillId="7" borderId="10" xfId="0" applyFont="1" applyFill="1" applyBorder="1"/>
    <xf numFmtId="1" fontId="17" fillId="7" borderId="10" xfId="0" applyNumberFormat="1" applyFont="1" applyFill="1" applyBorder="1" applyAlignment="1">
      <alignment horizontal="right"/>
    </xf>
    <xf numFmtId="164" fontId="17" fillId="7" borderId="10" xfId="128" applyFont="1" applyFill="1" applyBorder="1" applyProtection="1"/>
    <xf numFmtId="1" fontId="17" fillId="7" borderId="10" xfId="0" applyNumberFormat="1" applyFont="1" applyFill="1" applyBorder="1"/>
    <xf numFmtId="164" fontId="17" fillId="7" borderId="92" xfId="128" applyFont="1" applyFill="1" applyBorder="1" applyProtection="1"/>
    <xf numFmtId="164" fontId="17" fillId="7" borderId="11" xfId="128" applyFont="1" applyFill="1" applyBorder="1" applyProtection="1"/>
    <xf numFmtId="0" fontId="13" fillId="4" borderId="7" xfId="0" applyFont="1" applyFill="1" applyBorder="1" applyProtection="1">
      <protection locked="0"/>
    </xf>
    <xf numFmtId="1" fontId="13" fillId="4" borderId="7" xfId="0" applyNumberFormat="1" applyFont="1" applyFill="1" applyBorder="1" applyProtection="1">
      <protection locked="0"/>
    </xf>
    <xf numFmtId="164" fontId="13" fillId="4" borderId="7" xfId="128" applyFont="1" applyFill="1" applyBorder="1" applyProtection="1">
      <protection locked="0"/>
    </xf>
    <xf numFmtId="164" fontId="13" fillId="4" borderId="7" xfId="128" applyFont="1" applyFill="1" applyBorder="1" applyProtection="1"/>
    <xf numFmtId="164" fontId="17" fillId="4" borderId="7" xfId="128" applyFont="1" applyFill="1" applyBorder="1" applyAlignment="1" applyProtection="1">
      <alignment horizontal="center"/>
      <protection locked="0"/>
    </xf>
    <xf numFmtId="0" fontId="17" fillId="4" borderId="7" xfId="0" applyFont="1" applyFill="1" applyBorder="1" applyAlignment="1" applyProtection="1">
      <alignment horizontal="center"/>
      <protection locked="0"/>
    </xf>
    <xf numFmtId="164" fontId="13" fillId="4" borderId="147" xfId="128" applyFont="1" applyFill="1" applyBorder="1" applyProtection="1"/>
    <xf numFmtId="0" fontId="18" fillId="5" borderId="231" xfId="0" applyFont="1" applyFill="1" applyBorder="1" applyProtection="1">
      <protection locked="0"/>
    </xf>
    <xf numFmtId="0" fontId="13" fillId="5" borderId="231" xfId="0" applyFont="1" applyFill="1" applyBorder="1" applyProtection="1">
      <protection locked="0"/>
    </xf>
    <xf numFmtId="1" fontId="13" fillId="5" borderId="231" xfId="0" applyNumberFormat="1" applyFont="1" applyFill="1" applyBorder="1" applyProtection="1">
      <protection locked="0"/>
    </xf>
    <xf numFmtId="164" fontId="13" fillId="5" borderId="231" xfId="128" applyFont="1" applyFill="1" applyBorder="1" applyProtection="1">
      <protection locked="0"/>
    </xf>
    <xf numFmtId="164" fontId="17" fillId="5" borderId="231" xfId="128" applyFont="1" applyFill="1" applyBorder="1" applyAlignment="1" applyProtection="1">
      <alignment horizontal="center"/>
      <protection locked="0"/>
    </xf>
    <xf numFmtId="0" fontId="17" fillId="5" borderId="231" xfId="0" applyFont="1" applyFill="1" applyBorder="1" applyAlignment="1" applyProtection="1">
      <alignment horizontal="center"/>
      <protection locked="0"/>
    </xf>
    <xf numFmtId="0" fontId="17" fillId="5" borderId="7" xfId="0" applyFont="1" applyFill="1" applyBorder="1"/>
    <xf numFmtId="0" fontId="8" fillId="7" borderId="231" xfId="0" applyFont="1" applyFill="1" applyBorder="1" applyAlignment="1" applyProtection="1">
      <alignment wrapText="1"/>
      <protection locked="0"/>
    </xf>
    <xf numFmtId="0" fontId="17" fillId="5" borderId="7" xfId="0" applyFont="1" applyFill="1" applyBorder="1" applyProtection="1">
      <protection locked="0"/>
    </xf>
    <xf numFmtId="168" fontId="31" fillId="12" borderId="0" xfId="1" applyNumberFormat="1" applyFont="1" applyFill="1" applyBorder="1" applyAlignment="1" applyProtection="1">
      <alignment horizontal="center"/>
    </xf>
    <xf numFmtId="1" fontId="8" fillId="15" borderId="41" xfId="1" applyNumberFormat="1" applyFont="1" applyFill="1" applyBorder="1" applyAlignment="1" applyProtection="1">
      <alignment horizontal="center" vertical="center" wrapText="1"/>
    </xf>
    <xf numFmtId="49" fontId="8" fillId="15" borderId="41" xfId="1" applyNumberFormat="1" applyFont="1" applyFill="1" applyBorder="1" applyAlignment="1" applyProtection="1">
      <alignment horizontal="center" vertical="center" wrapText="1"/>
    </xf>
    <xf numFmtId="1" fontId="8" fillId="15" borderId="62" xfId="1" applyNumberFormat="1" applyFont="1" applyFill="1" applyBorder="1" applyAlignment="1" applyProtection="1">
      <alignment horizontal="center" vertical="center" wrapText="1"/>
    </xf>
    <xf numFmtId="0" fontId="15" fillId="15" borderId="41" xfId="8" applyFont="1" applyFill="1" applyBorder="1" applyAlignment="1" applyProtection="1">
      <alignment horizontal="left" vertical="center" wrapText="1" indent="6"/>
      <protection locked="0"/>
    </xf>
    <xf numFmtId="164" fontId="15" fillId="15" borderId="41" xfId="128" applyFont="1" applyFill="1" applyBorder="1" applyAlignment="1" applyProtection="1">
      <alignment wrapText="1"/>
      <protection locked="0"/>
    </xf>
    <xf numFmtId="49" fontId="8" fillId="15" borderId="44" xfId="1" applyNumberFormat="1" applyFont="1" applyFill="1" applyBorder="1" applyAlignment="1" applyProtection="1">
      <alignment vertical="center" wrapText="1"/>
      <protection locked="0"/>
    </xf>
    <xf numFmtId="49" fontId="8" fillId="15" borderId="62" xfId="1" applyNumberFormat="1" applyFont="1" applyFill="1" applyBorder="1" applyAlignment="1" applyProtection="1">
      <alignment horizontal="center" vertical="center" wrapText="1"/>
    </xf>
    <xf numFmtId="0" fontId="15" fillId="15" borderId="62" xfId="8" applyFont="1" applyFill="1" applyBorder="1" applyAlignment="1" applyProtection="1">
      <alignment horizontal="left" wrapText="1" indent="6"/>
      <protection locked="0"/>
    </xf>
    <xf numFmtId="164" fontId="8" fillId="15" borderId="0" xfId="128" applyFont="1" applyFill="1" applyBorder="1" applyAlignment="1" applyProtection="1">
      <alignment vertical="center" wrapText="1"/>
      <protection locked="0"/>
    </xf>
    <xf numFmtId="164" fontId="15" fillId="15" borderId="97" xfId="128" applyFont="1" applyFill="1" applyBorder="1" applyAlignment="1" applyProtection="1">
      <alignment horizontal="left" wrapText="1" indent="6"/>
      <protection locked="0"/>
    </xf>
    <xf numFmtId="167" fontId="8" fillId="15" borderId="98" xfId="1" applyNumberFormat="1" applyFont="1" applyFill="1" applyBorder="1" applyAlignment="1" applyProtection="1">
      <alignment vertical="center" wrapText="1"/>
      <protection locked="0"/>
    </xf>
    <xf numFmtId="164" fontId="8" fillId="15" borderId="108" xfId="128" applyFont="1" applyFill="1" applyBorder="1" applyAlignment="1" applyProtection="1">
      <alignment vertical="center" wrapText="1"/>
      <protection locked="0"/>
    </xf>
    <xf numFmtId="1" fontId="8" fillId="5" borderId="58" xfId="1" applyNumberFormat="1" applyFont="1" applyFill="1" applyBorder="1" applyAlignment="1" applyProtection="1">
      <alignment horizontal="center" vertical="center" wrapText="1"/>
    </xf>
    <xf numFmtId="0" fontId="15" fillId="5" borderId="58" xfId="8" applyFont="1" applyFill="1" applyBorder="1" applyAlignment="1" applyProtection="1">
      <alignment horizontal="left" wrapText="1" indent="6"/>
      <protection locked="0"/>
    </xf>
    <xf numFmtId="164" fontId="15" fillId="5" borderId="58" xfId="128" applyFont="1" applyFill="1" applyBorder="1" applyAlignment="1" applyProtection="1">
      <alignment wrapText="1"/>
      <protection locked="0"/>
    </xf>
    <xf numFmtId="164" fontId="15" fillId="5" borderId="232" xfId="128" applyFont="1" applyFill="1" applyBorder="1" applyAlignment="1" applyProtection="1">
      <alignment wrapText="1"/>
      <protection locked="0"/>
    </xf>
    <xf numFmtId="49" fontId="8" fillId="5" borderId="233" xfId="1" applyNumberFormat="1" applyFont="1" applyFill="1" applyBorder="1" applyAlignment="1" applyProtection="1">
      <alignment vertical="center" wrapText="1"/>
      <protection locked="0"/>
    </xf>
    <xf numFmtId="49" fontId="8" fillId="7" borderId="54" xfId="1" applyNumberFormat="1" applyFont="1" applyFill="1" applyBorder="1" applyAlignment="1" applyProtection="1">
      <alignment horizontal="center" vertical="center" wrapText="1"/>
    </xf>
    <xf numFmtId="164" fontId="15" fillId="7" borderId="54" xfId="128" applyFont="1" applyFill="1" applyBorder="1" applyAlignment="1" applyProtection="1">
      <alignment wrapText="1"/>
      <protection locked="0"/>
    </xf>
    <xf numFmtId="49" fontId="8" fillId="7" borderId="234" xfId="1" applyNumberFormat="1" applyFont="1" applyFill="1" applyBorder="1" applyAlignment="1" applyProtection="1">
      <alignment vertical="center" wrapText="1"/>
      <protection locked="0"/>
    </xf>
    <xf numFmtId="49" fontId="8" fillId="7" borderId="56" xfId="1" applyNumberFormat="1" applyFont="1" applyFill="1" applyBorder="1" applyAlignment="1" applyProtection="1">
      <alignment vertical="center" wrapText="1"/>
      <protection locked="0"/>
    </xf>
    <xf numFmtId="1" fontId="8" fillId="7" borderId="235" xfId="1" applyNumberFormat="1" applyFont="1" applyFill="1" applyBorder="1" applyAlignment="1" applyProtection="1">
      <alignment horizontal="center" vertical="center" wrapText="1"/>
    </xf>
    <xf numFmtId="49" fontId="8" fillId="7" borderId="235" xfId="1" applyNumberFormat="1" applyFont="1" applyFill="1" applyBorder="1" applyAlignment="1" applyProtection="1">
      <alignment horizontal="center" vertical="center" wrapText="1"/>
    </xf>
    <xf numFmtId="164" fontId="15" fillId="7" borderId="235" xfId="128" applyFont="1" applyFill="1" applyBorder="1" applyAlignment="1" applyProtection="1">
      <alignment wrapText="1"/>
      <protection locked="0"/>
    </xf>
    <xf numFmtId="164" fontId="15" fillId="7" borderId="236" xfId="128" applyFont="1" applyFill="1" applyBorder="1" applyAlignment="1" applyProtection="1">
      <alignment horizontal="left" wrapText="1" indent="6"/>
      <protection locked="0"/>
    </xf>
    <xf numFmtId="49" fontId="8" fillId="7" borderId="237" xfId="1" applyNumberFormat="1" applyFont="1" applyFill="1" applyBorder="1" applyAlignment="1" applyProtection="1">
      <alignment vertical="center" wrapText="1"/>
      <protection locked="0"/>
    </xf>
    <xf numFmtId="0" fontId="15" fillId="7" borderId="41" xfId="8" applyFont="1" applyFill="1" applyBorder="1" applyAlignment="1" applyProtection="1">
      <alignment wrapText="1"/>
      <protection locked="0"/>
    </xf>
    <xf numFmtId="0" fontId="8" fillId="11" borderId="41" xfId="0" applyFont="1" applyFill="1" applyBorder="1" applyAlignment="1">
      <alignment wrapText="1"/>
    </xf>
    <xf numFmtId="0" fontId="8" fillId="7" borderId="41" xfId="0" applyFont="1" applyFill="1" applyBorder="1" applyProtection="1">
      <protection locked="0"/>
    </xf>
    <xf numFmtId="1" fontId="8" fillId="7" borderId="41" xfId="0" applyNumberFormat="1" applyFont="1" applyFill="1" applyBorder="1" applyProtection="1">
      <protection locked="0"/>
    </xf>
    <xf numFmtId="164" fontId="8" fillId="7" borderId="41" xfId="128" applyFont="1" applyFill="1" applyBorder="1" applyProtection="1">
      <protection locked="0"/>
    </xf>
    <xf numFmtId="164" fontId="8" fillId="7" borderId="41" xfId="128" applyFont="1" applyFill="1" applyBorder="1" applyProtection="1"/>
    <xf numFmtId="1" fontId="8" fillId="7" borderId="41" xfId="0" applyNumberFormat="1" applyFont="1" applyFill="1" applyBorder="1"/>
    <xf numFmtId="0" fontId="18" fillId="15" borderId="41" xfId="0" applyFont="1" applyFill="1" applyBorder="1" applyProtection="1">
      <protection locked="0"/>
    </xf>
    <xf numFmtId="0" fontId="13" fillId="15" borderId="41" xfId="0" applyFont="1" applyFill="1" applyBorder="1" applyProtection="1">
      <protection locked="0"/>
    </xf>
    <xf numFmtId="1" fontId="13" fillId="15" borderId="41" xfId="0" applyNumberFormat="1" applyFont="1" applyFill="1" applyBorder="1" applyProtection="1">
      <protection locked="0"/>
    </xf>
    <xf numFmtId="164" fontId="13" fillId="15" borderId="41" xfId="128" applyFont="1" applyFill="1" applyBorder="1" applyProtection="1">
      <protection locked="0"/>
    </xf>
    <xf numFmtId="164" fontId="13" fillId="15" borderId="41" xfId="128" applyFont="1" applyFill="1" applyBorder="1" applyProtection="1"/>
    <xf numFmtId="164" fontId="17" fillId="15" borderId="41" xfId="128" applyFont="1" applyFill="1" applyBorder="1" applyAlignment="1" applyProtection="1">
      <alignment horizontal="center"/>
      <protection locked="0"/>
    </xf>
    <xf numFmtId="0" fontId="17" fillId="15" borderId="41" xfId="0" applyFont="1" applyFill="1" applyBorder="1" applyAlignment="1" applyProtection="1">
      <alignment horizontal="center"/>
      <protection locked="0"/>
    </xf>
    <xf numFmtId="1" fontId="13" fillId="15" borderId="41" xfId="0" applyNumberFormat="1" applyFont="1" applyFill="1" applyBorder="1"/>
    <xf numFmtId="164" fontId="18" fillId="15" borderId="41" xfId="128" applyFont="1" applyFill="1" applyBorder="1" applyAlignment="1" applyProtection="1">
      <alignment horizontal="center"/>
    </xf>
    <xf numFmtId="0" fontId="17" fillId="16" borderId="145" xfId="0" applyFont="1" applyFill="1" applyBorder="1"/>
    <xf numFmtId="0" fontId="17" fillId="16" borderId="41" xfId="0" applyFont="1" applyFill="1" applyBorder="1"/>
    <xf numFmtId="0" fontId="17" fillId="16" borderId="149" xfId="0" applyFont="1" applyFill="1" applyBorder="1"/>
    <xf numFmtId="0" fontId="8" fillId="7" borderId="41" xfId="0" applyFont="1" applyFill="1" applyBorder="1" applyAlignment="1" applyProtection="1">
      <alignment wrapText="1"/>
      <protection locked="0"/>
    </xf>
    <xf numFmtId="0" fontId="8" fillId="7" borderId="55" xfId="0" applyFont="1" applyFill="1" applyBorder="1" applyProtection="1">
      <protection locked="0"/>
    </xf>
    <xf numFmtId="0" fontId="8" fillId="7" borderId="55" xfId="0" applyFont="1" applyFill="1" applyBorder="1" applyAlignment="1" applyProtection="1">
      <alignment wrapText="1"/>
      <protection locked="0"/>
    </xf>
    <xf numFmtId="1" fontId="8" fillId="7" borderId="55" xfId="0" applyNumberFormat="1" applyFont="1" applyFill="1" applyBorder="1" applyProtection="1">
      <protection locked="0"/>
    </xf>
    <xf numFmtId="164" fontId="8" fillId="7" borderId="55" xfId="128" applyFont="1" applyFill="1" applyBorder="1" applyProtection="1">
      <protection locked="0"/>
    </xf>
    <xf numFmtId="164" fontId="8" fillId="7" borderId="55" xfId="128" applyFont="1" applyFill="1" applyBorder="1" applyProtection="1"/>
    <xf numFmtId="1" fontId="8" fillId="7" borderId="55" xfId="0" applyNumberFormat="1" applyFont="1" applyFill="1" applyBorder="1"/>
    <xf numFmtId="0" fontId="8" fillId="7" borderId="58" xfId="0" applyFont="1" applyFill="1" applyBorder="1" applyProtection="1">
      <protection locked="0"/>
    </xf>
    <xf numFmtId="0" fontId="8" fillId="7" borderId="58" xfId="0" applyFont="1" applyFill="1" applyBorder="1" applyAlignment="1" applyProtection="1">
      <alignment wrapText="1"/>
      <protection locked="0"/>
    </xf>
    <xf numFmtId="1" fontId="8" fillId="7" borderId="58" xfId="0" applyNumberFormat="1" applyFont="1" applyFill="1" applyBorder="1" applyProtection="1">
      <protection locked="0"/>
    </xf>
    <xf numFmtId="164" fontId="8" fillId="7" borderId="58" xfId="128" applyFont="1" applyFill="1" applyBorder="1" applyProtection="1">
      <protection locked="0"/>
    </xf>
    <xf numFmtId="164" fontId="8" fillId="7" borderId="58" xfId="128" applyFont="1" applyFill="1" applyBorder="1" applyProtection="1"/>
    <xf numFmtId="1" fontId="8" fillId="7" borderId="58" xfId="0" applyNumberFormat="1" applyFont="1" applyFill="1" applyBorder="1"/>
    <xf numFmtId="0" fontId="18" fillId="15" borderId="231" xfId="0" applyFont="1" applyFill="1" applyBorder="1" applyProtection="1">
      <protection locked="0"/>
    </xf>
    <xf numFmtId="0" fontId="17" fillId="15" borderId="231" xfId="0" applyFont="1" applyFill="1" applyBorder="1" applyProtection="1">
      <protection locked="0"/>
    </xf>
    <xf numFmtId="0" fontId="13" fillId="15" borderId="231" xfId="0" applyFont="1" applyFill="1" applyBorder="1" applyProtection="1">
      <protection locked="0"/>
    </xf>
    <xf numFmtId="1" fontId="13" fillId="15" borderId="231" xfId="0" applyNumberFormat="1" applyFont="1" applyFill="1" applyBorder="1" applyProtection="1">
      <protection locked="0"/>
    </xf>
    <xf numFmtId="164" fontId="13" fillId="15" borderId="231" xfId="128" applyFont="1" applyFill="1" applyBorder="1" applyProtection="1">
      <protection locked="0"/>
    </xf>
    <xf numFmtId="164" fontId="13" fillId="15" borderId="231" xfId="128" applyFont="1" applyFill="1" applyBorder="1" applyProtection="1"/>
    <xf numFmtId="164" fontId="17" fillId="15" borderId="231" xfId="128" applyFont="1" applyFill="1" applyBorder="1" applyAlignment="1" applyProtection="1">
      <alignment horizontal="center"/>
      <protection locked="0"/>
    </xf>
    <xf numFmtId="0" fontId="17" fillId="15" borderId="231" xfId="0" applyFont="1" applyFill="1" applyBorder="1" applyAlignment="1" applyProtection="1">
      <alignment horizontal="center"/>
      <protection locked="0"/>
    </xf>
    <xf numFmtId="1" fontId="13" fillId="15" borderId="231" xfId="0" applyNumberFormat="1" applyFont="1" applyFill="1" applyBorder="1"/>
    <xf numFmtId="164" fontId="18" fillId="15" borderId="231" xfId="128" applyFont="1" applyFill="1" applyBorder="1" applyAlignment="1" applyProtection="1">
      <alignment horizontal="center"/>
    </xf>
    <xf numFmtId="164" fontId="8" fillId="7" borderId="239" xfId="128" applyFont="1" applyFill="1" applyBorder="1" applyAlignment="1" applyProtection="1">
      <alignment vertical="center" wrapText="1"/>
      <protection locked="0"/>
    </xf>
    <xf numFmtId="164" fontId="8" fillId="7" borderId="238" xfId="128" applyFont="1" applyFill="1" applyBorder="1" applyAlignment="1" applyProtection="1">
      <alignment vertical="center" wrapText="1"/>
      <protection locked="0"/>
    </xf>
    <xf numFmtId="1" fontId="8" fillId="5" borderId="55" xfId="1" applyNumberFormat="1" applyFont="1" applyFill="1" applyBorder="1" applyAlignment="1" applyProtection="1">
      <alignment horizontal="center" vertical="center" wrapText="1"/>
    </xf>
    <xf numFmtId="164" fontId="15" fillId="5" borderId="55" xfId="128" applyFont="1" applyFill="1" applyBorder="1" applyAlignment="1" applyProtection="1">
      <alignment wrapText="1"/>
    </xf>
    <xf numFmtId="164" fontId="15" fillId="5" borderId="240" xfId="128" applyFont="1" applyFill="1" applyBorder="1" applyAlignment="1" applyProtection="1">
      <alignment wrapText="1"/>
    </xf>
    <xf numFmtId="164" fontId="8" fillId="7" borderId="54" xfId="128" applyFont="1" applyFill="1" applyBorder="1" applyAlignment="1" applyProtection="1">
      <alignment vertical="center" wrapText="1"/>
      <protection locked="0"/>
    </xf>
    <xf numFmtId="164" fontId="8" fillId="7" borderId="241" xfId="128" applyFont="1" applyFill="1" applyBorder="1" applyAlignment="1" applyProtection="1">
      <alignment vertical="center" wrapText="1"/>
      <protection locked="0"/>
    </xf>
    <xf numFmtId="0" fontId="15" fillId="7" borderId="54" xfId="8" applyFont="1" applyFill="1" applyBorder="1" applyAlignment="1" applyProtection="1">
      <alignment horizontal="left" wrapText="1" indent="6"/>
      <protection locked="0"/>
    </xf>
    <xf numFmtId="164" fontId="8" fillId="15" borderId="57" xfId="128" applyFont="1" applyFill="1" applyBorder="1" applyAlignment="1" applyProtection="1">
      <alignment vertical="center" wrapText="1"/>
      <protection locked="0"/>
    </xf>
    <xf numFmtId="49" fontId="8" fillId="15" borderId="64" xfId="1" applyNumberFormat="1" applyFont="1" applyFill="1" applyBorder="1" applyAlignment="1" applyProtection="1">
      <alignment horizontal="right" vertical="center" wrapText="1"/>
      <protection locked="0"/>
    </xf>
    <xf numFmtId="164" fontId="8" fillId="15" borderId="55" xfId="128" applyFont="1" applyFill="1" applyBorder="1" applyAlignment="1" applyProtection="1">
      <alignment vertical="center" wrapText="1"/>
      <protection locked="0"/>
    </xf>
    <xf numFmtId="164" fontId="8" fillId="15" borderId="72" xfId="128" applyFont="1" applyFill="1" applyBorder="1" applyAlignment="1" applyProtection="1">
      <alignment vertical="center" wrapText="1"/>
      <protection locked="0"/>
    </xf>
    <xf numFmtId="49" fontId="8" fillId="15" borderId="61" xfId="1" applyNumberFormat="1" applyFont="1" applyFill="1" applyBorder="1" applyAlignment="1" applyProtection="1">
      <alignment horizontal="right" vertical="center" wrapText="1"/>
      <protection locked="0"/>
    </xf>
    <xf numFmtId="49" fontId="8" fillId="15" borderId="45" xfId="1" applyNumberFormat="1" applyFont="1" applyFill="1" applyBorder="1" applyAlignment="1" applyProtection="1">
      <alignment horizontal="right" vertical="center" wrapText="1"/>
      <protection locked="0"/>
    </xf>
    <xf numFmtId="164" fontId="8" fillId="15" borderId="110" xfId="128" applyFont="1" applyFill="1" applyBorder="1" applyAlignment="1" applyProtection="1">
      <alignment vertical="center" wrapText="1"/>
      <protection locked="0"/>
    </xf>
    <xf numFmtId="164" fontId="8" fillId="15" borderId="111" xfId="128" applyFont="1" applyFill="1" applyBorder="1" applyAlignment="1" applyProtection="1">
      <alignment vertical="center" wrapText="1"/>
      <protection locked="0"/>
    </xf>
    <xf numFmtId="49" fontId="8" fillId="15" borderId="112" xfId="1" applyNumberFormat="1" applyFont="1" applyFill="1" applyBorder="1" applyAlignment="1" applyProtection="1">
      <alignment horizontal="right" vertical="center" wrapText="1"/>
      <protection locked="0"/>
    </xf>
    <xf numFmtId="49" fontId="8" fillId="7" borderId="234" xfId="1" applyNumberFormat="1" applyFont="1" applyFill="1" applyBorder="1" applyAlignment="1" applyProtection="1">
      <alignment horizontal="right" vertical="center" wrapText="1"/>
      <protection locked="0"/>
    </xf>
    <xf numFmtId="0" fontId="10" fillId="7" borderId="120" xfId="0" applyFont="1" applyFill="1" applyBorder="1" applyProtection="1">
      <protection locked="0"/>
    </xf>
    <xf numFmtId="0" fontId="10" fillId="7" borderId="1" xfId="0" applyFont="1" applyFill="1" applyBorder="1" applyAlignment="1">
      <alignment horizontal="center" vertical="center" wrapText="1"/>
    </xf>
    <xf numFmtId="0" fontId="15" fillId="7" borderId="235" xfId="8" applyFont="1" applyFill="1" applyBorder="1" applyAlignment="1" applyProtection="1">
      <alignment horizontal="left" vertical="center" wrapText="1" indent="6"/>
      <protection locked="0"/>
    </xf>
    <xf numFmtId="0" fontId="13" fillId="5" borderId="3" xfId="0" applyFont="1" applyFill="1" applyBorder="1" applyProtection="1">
      <protection locked="0"/>
    </xf>
    <xf numFmtId="1" fontId="13" fillId="5" borderId="3" xfId="0" applyNumberFormat="1" applyFont="1" applyFill="1" applyBorder="1" applyProtection="1">
      <protection locked="0"/>
    </xf>
    <xf numFmtId="164" fontId="13" fillId="5" borderId="3" xfId="128" applyFont="1" applyFill="1" applyBorder="1" applyProtection="1">
      <protection locked="0"/>
    </xf>
    <xf numFmtId="164" fontId="17" fillId="5" borderId="3" xfId="128" applyFont="1" applyFill="1" applyBorder="1" applyAlignment="1" applyProtection="1">
      <alignment horizontal="center"/>
      <protection locked="0"/>
    </xf>
    <xf numFmtId="0" fontId="17" fillId="5" borderId="3" xfId="0" applyFont="1" applyFill="1" applyBorder="1" applyAlignment="1" applyProtection="1">
      <alignment horizontal="center"/>
      <protection locked="0"/>
    </xf>
    <xf numFmtId="166" fontId="9" fillId="4" borderId="16" xfId="127" applyFont="1" applyFill="1" applyBorder="1" applyAlignment="1" applyProtection="1">
      <alignment horizontal="left" vertical="center" wrapText="1"/>
      <protection locked="0"/>
    </xf>
    <xf numFmtId="166" fontId="9" fillId="4" borderId="16" xfId="127" applyFont="1" applyFill="1" applyBorder="1" applyAlignment="1" applyProtection="1">
      <alignment horizontal="left" vertical="center" wrapText="1"/>
    </xf>
    <xf numFmtId="166" fontId="9" fillId="4" borderId="67" xfId="127" applyFont="1" applyFill="1" applyBorder="1" applyAlignment="1" applyProtection="1">
      <alignment horizontal="left" vertical="center" wrapText="1"/>
    </xf>
    <xf numFmtId="49" fontId="13" fillId="5" borderId="231" xfId="1" applyNumberFormat="1" applyFont="1" applyFill="1" applyBorder="1" applyAlignment="1" applyProtection="1">
      <alignment horizontal="center" wrapText="1"/>
    </xf>
    <xf numFmtId="49" fontId="13" fillId="4" borderId="60" xfId="1" applyNumberFormat="1" applyFont="1" applyFill="1" applyBorder="1" applyAlignment="1" applyProtection="1">
      <alignment wrapText="1"/>
      <protection locked="0"/>
    </xf>
    <xf numFmtId="166" fontId="11" fillId="3" borderId="17" xfId="127" applyFont="1" applyFill="1" applyBorder="1" applyAlignment="1" applyProtection="1">
      <alignment horizontal="left" vertical="center" wrapText="1"/>
    </xf>
    <xf numFmtId="166" fontId="9" fillId="5" borderId="231" xfId="127" applyFont="1" applyFill="1" applyBorder="1" applyAlignment="1" applyProtection="1">
      <alignment horizontal="left" vertical="center" wrapText="1"/>
      <protection locked="0"/>
    </xf>
    <xf numFmtId="166" fontId="9" fillId="5" borderId="231" xfId="127" applyFont="1" applyFill="1" applyBorder="1" applyAlignment="1" applyProtection="1">
      <alignment horizontal="left" vertical="center" wrapText="1"/>
    </xf>
    <xf numFmtId="166" fontId="9" fillId="5" borderId="244" xfId="127" applyFont="1" applyFill="1" applyBorder="1" applyAlignment="1" applyProtection="1">
      <alignment horizontal="left" vertical="center" wrapText="1"/>
    </xf>
    <xf numFmtId="49" fontId="13" fillId="5" borderId="243" xfId="1" applyNumberFormat="1" applyFont="1" applyFill="1" applyBorder="1" applyAlignment="1" applyProtection="1">
      <alignment wrapText="1"/>
      <protection locked="0"/>
    </xf>
    <xf numFmtId="0" fontId="10" fillId="7" borderId="0" xfId="0" applyFont="1" applyFill="1"/>
    <xf numFmtId="1" fontId="10" fillId="7" borderId="0" xfId="0" applyNumberFormat="1" applyFont="1" applyFill="1"/>
    <xf numFmtId="1" fontId="8" fillId="0" borderId="0" xfId="0" applyNumberFormat="1" applyFont="1"/>
    <xf numFmtId="0" fontId="10" fillId="7" borderId="0" xfId="0" applyFont="1" applyFill="1" applyAlignment="1">
      <alignment horizontal="center" vertical="center"/>
    </xf>
    <xf numFmtId="1" fontId="11" fillId="9" borderId="83" xfId="0" applyNumberFormat="1" applyFont="1" applyFill="1" applyBorder="1" applyAlignment="1">
      <alignment horizontal="center" vertical="center"/>
    </xf>
    <xf numFmtId="1" fontId="11" fillId="9" borderId="81" xfId="0" applyNumberFormat="1" applyFont="1" applyFill="1" applyBorder="1" applyAlignment="1">
      <alignment horizontal="center" vertical="center"/>
    </xf>
    <xf numFmtId="1" fontId="11" fillId="9" borderId="84" xfId="0" applyNumberFormat="1" applyFont="1" applyFill="1" applyBorder="1" applyAlignment="1">
      <alignment horizontal="center" vertical="center"/>
    </xf>
    <xf numFmtId="0" fontId="11" fillId="6" borderId="21" xfId="6" applyFont="1" applyFill="1" applyBorder="1" applyAlignment="1" applyProtection="1">
      <alignment horizontal="center" vertical="center" wrapText="1"/>
    </xf>
    <xf numFmtId="0" fontId="10" fillId="7" borderId="1" xfId="0" applyFont="1" applyFill="1" applyBorder="1"/>
    <xf numFmtId="0" fontId="8" fillId="7" borderId="4" xfId="0" applyFont="1" applyFill="1" applyBorder="1"/>
    <xf numFmtId="0" fontId="8" fillId="7" borderId="5" xfId="0" applyFont="1" applyFill="1" applyBorder="1"/>
    <xf numFmtId="49" fontId="22" fillId="3" borderId="0" xfId="0" applyNumberFormat="1" applyFont="1" applyFill="1" applyAlignment="1">
      <alignment horizontal="center" wrapText="1"/>
    </xf>
    <xf numFmtId="0" fontId="22" fillId="3" borderId="0" xfId="0" applyFont="1" applyFill="1" applyAlignment="1">
      <alignment horizontal="center" wrapText="1"/>
    </xf>
    <xf numFmtId="0" fontId="22" fillId="14" borderId="0" xfId="0" applyFont="1" applyFill="1" applyAlignment="1">
      <alignment horizontal="center"/>
    </xf>
    <xf numFmtId="49" fontId="26" fillId="14" borderId="0" xfId="0" applyNumberFormat="1" applyFont="1" applyFill="1" applyAlignment="1">
      <alignment horizontal="center" wrapText="1"/>
    </xf>
    <xf numFmtId="0" fontId="3" fillId="0" borderId="0" xfId="0" applyFont="1" applyAlignment="1">
      <alignment horizontal="center"/>
    </xf>
    <xf numFmtId="0" fontId="22" fillId="14" borderId="0" xfId="0" applyFont="1" applyFill="1" applyAlignment="1">
      <alignment horizontal="center" vertical="center"/>
    </xf>
    <xf numFmtId="0" fontId="22" fillId="3"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26" fillId="3" borderId="0" xfId="0" applyFont="1" applyFill="1" applyAlignment="1">
      <alignment horizontal="center"/>
    </xf>
    <xf numFmtId="0" fontId="22" fillId="17" borderId="0" xfId="0" applyFont="1" applyFill="1" applyAlignment="1">
      <alignment horizontal="center"/>
    </xf>
    <xf numFmtId="0" fontId="0" fillId="0" borderId="0" xfId="0" applyAlignment="1">
      <alignment horizontal="center"/>
    </xf>
    <xf numFmtId="0" fontId="0" fillId="0" borderId="0" xfId="0" applyAlignment="1">
      <alignment horizontal="center" vertical="center"/>
    </xf>
    <xf numFmtId="0" fontId="26" fillId="14" borderId="0" xfId="0" applyFont="1" applyFill="1" applyAlignment="1">
      <alignment horizontal="center"/>
    </xf>
    <xf numFmtId="0" fontId="0" fillId="0" borderId="85" xfId="0" applyBorder="1"/>
    <xf numFmtId="0" fontId="0" fillId="0" borderId="0" xfId="0" applyAlignment="1">
      <alignment vertical="center"/>
    </xf>
    <xf numFmtId="49" fontId="0" fillId="0" borderId="85" xfId="0" applyNumberFormat="1" applyBorder="1"/>
    <xf numFmtId="168" fontId="19" fillId="0" borderId="0" xfId="1" applyNumberFormat="1" applyFont="1" applyFill="1" applyBorder="1" applyAlignment="1" applyProtection="1">
      <alignment horizontal="left" vertical="center"/>
    </xf>
    <xf numFmtId="166" fontId="11" fillId="3" borderId="42" xfId="127" applyFont="1" applyFill="1" applyBorder="1" applyAlignment="1" applyProtection="1">
      <alignment horizontal="left" vertical="center" wrapText="1"/>
      <protection locked="0"/>
    </xf>
    <xf numFmtId="166" fontId="12" fillId="3" borderId="42" xfId="127" applyFont="1" applyFill="1" applyBorder="1" applyAlignment="1" applyProtection="1">
      <alignment horizontal="left" vertical="center" wrapText="1"/>
      <protection locked="0"/>
    </xf>
    <xf numFmtId="49" fontId="11" fillId="6" borderId="38" xfId="1" applyNumberFormat="1" applyFont="1" applyFill="1" applyBorder="1" applyAlignment="1" applyProtection="1">
      <alignment horizontal="center" wrapText="1"/>
    </xf>
    <xf numFmtId="0" fontId="11" fillId="6" borderId="38" xfId="6" applyFont="1" applyFill="1" applyBorder="1" applyAlignment="1" applyProtection="1">
      <alignment vertical="center" wrapText="1"/>
    </xf>
    <xf numFmtId="166" fontId="11" fillId="6" borderId="38" xfId="127" applyFont="1" applyFill="1" applyBorder="1" applyAlignment="1" applyProtection="1">
      <alignment horizontal="left" vertical="center" wrapText="1"/>
    </xf>
    <xf numFmtId="49" fontId="12" fillId="6" borderId="86" xfId="1" applyNumberFormat="1" applyFont="1" applyFill="1" applyBorder="1" applyAlignment="1" applyProtection="1">
      <alignment wrapText="1"/>
      <protection locked="0"/>
    </xf>
    <xf numFmtId="49" fontId="12" fillId="3" borderId="101" xfId="1" applyNumberFormat="1" applyFont="1" applyFill="1" applyBorder="1" applyAlignment="1" applyProtection="1">
      <alignment wrapText="1"/>
      <protection locked="0"/>
    </xf>
    <xf numFmtId="0" fontId="17" fillId="7" borderId="140" xfId="0" applyFont="1" applyFill="1" applyBorder="1" applyProtection="1">
      <protection locked="0"/>
    </xf>
    <xf numFmtId="166" fontId="11" fillId="3" borderId="22" xfId="127" applyFont="1" applyFill="1" applyBorder="1" applyAlignment="1" applyProtection="1">
      <alignment horizontal="left" vertical="center" wrapText="1"/>
      <protection locked="0"/>
    </xf>
    <xf numFmtId="49" fontId="12" fillId="3" borderId="47" xfId="1" applyNumberFormat="1" applyFont="1" applyFill="1" applyBorder="1" applyAlignment="1" applyProtection="1">
      <alignment wrapText="1"/>
    </xf>
    <xf numFmtId="0" fontId="11" fillId="6" borderId="15" xfId="4" applyFont="1" applyFill="1" applyBorder="1" applyAlignment="1">
      <alignment vertical="center" wrapText="1"/>
    </xf>
    <xf numFmtId="1" fontId="8" fillId="15" borderId="95" xfId="1" applyNumberFormat="1" applyFont="1" applyFill="1" applyBorder="1" applyAlignment="1" applyProtection="1">
      <alignment horizontal="center" vertical="center" wrapText="1"/>
    </xf>
    <xf numFmtId="164" fontId="8" fillId="15" borderId="245" xfId="128" applyFont="1" applyFill="1" applyBorder="1" applyAlignment="1" applyProtection="1">
      <alignment vertical="center" wrapText="1"/>
      <protection locked="0"/>
    </xf>
    <xf numFmtId="0" fontId="15" fillId="15" borderId="231" xfId="8" applyFont="1" applyFill="1" applyBorder="1" applyAlignment="1" applyProtection="1">
      <alignment horizontal="left" wrapText="1" indent="6"/>
      <protection locked="0"/>
    </xf>
    <xf numFmtId="49" fontId="19" fillId="0" borderId="0" xfId="1" applyNumberFormat="1" applyFont="1" applyFill="1" applyBorder="1" applyAlignment="1" applyProtection="1"/>
    <xf numFmtId="2" fontId="19" fillId="0" borderId="0" xfId="1" quotePrefix="1" applyNumberFormat="1" applyFont="1" applyFill="1" applyBorder="1" applyAlignment="1" applyProtection="1">
      <alignment horizontal="center" vertical="center"/>
    </xf>
    <xf numFmtId="168" fontId="19" fillId="0" borderId="0" xfId="1" quotePrefix="1" applyNumberFormat="1" applyFont="1" applyFill="1" applyBorder="1" applyAlignment="1" applyProtection="1"/>
    <xf numFmtId="0" fontId="7" fillId="0" borderId="0" xfId="0" quotePrefix="1" applyFont="1" applyAlignment="1">
      <alignment horizontal="center"/>
    </xf>
    <xf numFmtId="1" fontId="8" fillId="5" borderId="41" xfId="1" quotePrefix="1" applyNumberFormat="1" applyFont="1" applyFill="1" applyBorder="1" applyAlignment="1" applyProtection="1">
      <alignment horizontal="center" vertical="center" wrapText="1"/>
    </xf>
    <xf numFmtId="164" fontId="9" fillId="4" borderId="46" xfId="128" applyFont="1" applyFill="1" applyBorder="1" applyAlignment="1" applyProtection="1">
      <alignment vertical="center" wrapText="1"/>
      <protection locked="0"/>
    </xf>
    <xf numFmtId="49" fontId="9" fillId="4" borderId="46" xfId="4" applyNumberFormat="1" applyFont="1" applyFill="1" applyBorder="1" applyAlignment="1" applyProtection="1">
      <alignment horizontal="right" vertical="center" wrapText="1"/>
      <protection locked="0"/>
    </xf>
    <xf numFmtId="49" fontId="11" fillId="3" borderId="15" xfId="1" quotePrefix="1" applyNumberFormat="1" applyFont="1" applyFill="1" applyBorder="1" applyAlignment="1" applyProtection="1">
      <alignment horizontal="center" vertical="center" wrapText="1"/>
    </xf>
    <xf numFmtId="166" fontId="8" fillId="4" borderId="0" xfId="127" applyFont="1" applyFill="1" applyBorder="1" applyAlignment="1" applyProtection="1">
      <alignment horizontal="left" vertical="center" wrapText="1"/>
      <protection locked="0"/>
    </xf>
    <xf numFmtId="1" fontId="10" fillId="0" borderId="6" xfId="0" applyNumberFormat="1" applyFont="1" applyBorder="1" applyAlignment="1" applyProtection="1">
      <alignment horizontal="center" vertical="center"/>
      <protection locked="0"/>
    </xf>
    <xf numFmtId="0" fontId="8" fillId="7" borderId="1" xfId="0" applyFont="1" applyFill="1" applyBorder="1" applyAlignment="1" applyProtection="1">
      <alignment horizontal="center"/>
      <protection locked="0"/>
    </xf>
    <xf numFmtId="0" fontId="11" fillId="3" borderId="144" xfId="4" applyFont="1" applyFill="1" applyBorder="1" applyAlignment="1" applyProtection="1">
      <alignment vertical="center" wrapText="1"/>
      <protection locked="0"/>
    </xf>
    <xf numFmtId="0" fontId="16" fillId="11" borderId="141" xfId="0" applyFont="1" applyFill="1" applyBorder="1" applyProtection="1">
      <protection locked="0"/>
    </xf>
    <xf numFmtId="0" fontId="17" fillId="4" borderId="141" xfId="0" applyFont="1" applyFill="1" applyBorder="1" applyProtection="1">
      <protection locked="0"/>
    </xf>
    <xf numFmtId="0" fontId="17" fillId="11" borderId="140" xfId="0" applyFont="1" applyFill="1" applyBorder="1" applyProtection="1">
      <protection locked="0"/>
    </xf>
    <xf numFmtId="0" fontId="18" fillId="5" borderId="145" xfId="0" applyFont="1" applyFill="1" applyBorder="1" applyProtection="1">
      <protection locked="0"/>
    </xf>
    <xf numFmtId="0" fontId="17" fillId="11" borderId="142" xfId="0" applyFont="1" applyFill="1" applyBorder="1" applyProtection="1">
      <protection locked="0"/>
    </xf>
    <xf numFmtId="0" fontId="8" fillId="11" borderId="231" xfId="0" applyFont="1" applyFill="1" applyBorder="1" applyAlignment="1" applyProtection="1">
      <alignment wrapText="1"/>
      <protection locked="0"/>
    </xf>
    <xf numFmtId="0" fontId="17" fillId="11" borderId="149" xfId="0" applyFont="1" applyFill="1" applyBorder="1" applyProtection="1">
      <protection locked="0"/>
    </xf>
    <xf numFmtId="0" fontId="17" fillId="7" borderId="3" xfId="0" applyFont="1" applyFill="1" applyBorder="1" applyProtection="1">
      <protection locked="0"/>
    </xf>
    <xf numFmtId="1" fontId="17" fillId="7" borderId="3" xfId="0" applyNumberFormat="1" applyFont="1" applyFill="1" applyBorder="1" applyAlignment="1" applyProtection="1">
      <alignment horizontal="right"/>
      <protection locked="0"/>
    </xf>
    <xf numFmtId="164" fontId="17" fillId="7" borderId="3" xfId="128" applyFont="1" applyFill="1" applyBorder="1" applyProtection="1">
      <protection locked="0"/>
    </xf>
    <xf numFmtId="1" fontId="17" fillId="7" borderId="3" xfId="0" applyNumberFormat="1" applyFont="1" applyFill="1" applyBorder="1" applyProtection="1">
      <protection locked="0"/>
    </xf>
    <xf numFmtId="0" fontId="18" fillId="5" borderId="141" xfId="0" applyFont="1" applyFill="1" applyBorder="1" applyProtection="1">
      <protection locked="0"/>
    </xf>
    <xf numFmtId="0" fontId="17" fillId="11" borderId="141" xfId="0" applyFont="1" applyFill="1" applyBorder="1" applyProtection="1">
      <protection locked="0"/>
    </xf>
    <xf numFmtId="0" fontId="8" fillId="11" borderId="129" xfId="0" applyFont="1" applyFill="1" applyBorder="1" applyAlignment="1" applyProtection="1">
      <alignment wrapText="1"/>
      <protection locked="0"/>
    </xf>
    <xf numFmtId="0" fontId="17" fillId="7" borderId="148" xfId="0" applyFont="1" applyFill="1" applyBorder="1" applyProtection="1">
      <protection locked="0"/>
    </xf>
    <xf numFmtId="0" fontId="17" fillId="11" borderId="148" xfId="0" applyFont="1" applyFill="1" applyBorder="1" applyProtection="1">
      <protection locked="0"/>
    </xf>
    <xf numFmtId="0" fontId="17" fillId="7" borderId="132" xfId="0" applyFont="1" applyFill="1" applyBorder="1" applyProtection="1">
      <protection locked="0"/>
    </xf>
    <xf numFmtId="1" fontId="17" fillId="7" borderId="132" xfId="0" applyNumberFormat="1" applyFont="1" applyFill="1" applyBorder="1" applyAlignment="1" applyProtection="1">
      <alignment horizontal="right"/>
      <protection locked="0"/>
    </xf>
    <xf numFmtId="164" fontId="17" fillId="7" borderId="132" xfId="128" applyFont="1" applyFill="1" applyBorder="1" applyProtection="1">
      <protection locked="0"/>
    </xf>
    <xf numFmtId="1" fontId="17" fillId="7" borderId="132" xfId="0" applyNumberFormat="1" applyFont="1" applyFill="1" applyBorder="1" applyProtection="1">
      <protection locked="0"/>
    </xf>
    <xf numFmtId="0" fontId="18" fillId="5" borderId="142" xfId="0" applyFont="1" applyFill="1" applyBorder="1" applyProtection="1">
      <protection locked="0"/>
    </xf>
    <xf numFmtId="0" fontId="17" fillId="7" borderId="142" xfId="0" applyFont="1" applyFill="1" applyBorder="1" applyProtection="1">
      <protection locked="0"/>
    </xf>
    <xf numFmtId="0" fontId="17" fillId="7" borderId="10" xfId="0" applyFont="1" applyFill="1" applyBorder="1" applyProtection="1">
      <protection locked="0"/>
    </xf>
    <xf numFmtId="1" fontId="17" fillId="7" borderId="10" xfId="0" applyNumberFormat="1" applyFont="1" applyFill="1" applyBorder="1" applyAlignment="1" applyProtection="1">
      <alignment horizontal="right"/>
      <protection locked="0"/>
    </xf>
    <xf numFmtId="164" fontId="17" fillId="7" borderId="10" xfId="128" applyFont="1" applyFill="1" applyBorder="1" applyProtection="1">
      <protection locked="0"/>
    </xf>
    <xf numFmtId="1" fontId="17" fillId="7" borderId="10" xfId="0" applyNumberFormat="1" applyFont="1" applyFill="1" applyBorder="1" applyProtection="1">
      <protection locked="0"/>
    </xf>
    <xf numFmtId="0" fontId="17" fillId="4" borderId="157" xfId="0" applyFont="1" applyFill="1" applyBorder="1" applyProtection="1">
      <protection locked="0"/>
    </xf>
    <xf numFmtId="0" fontId="17" fillId="11" borderId="231" xfId="0" applyFont="1" applyFill="1" applyBorder="1" applyProtection="1">
      <protection locked="0"/>
    </xf>
    <xf numFmtId="164" fontId="18" fillId="5" borderId="231" xfId="128" applyFont="1" applyFill="1" applyBorder="1" applyAlignment="1" applyProtection="1">
      <alignment horizontal="center"/>
      <protection locked="0"/>
    </xf>
    <xf numFmtId="0" fontId="17" fillId="7" borderId="149" xfId="0" applyFont="1" applyFill="1" applyBorder="1" applyProtection="1">
      <protection locked="0"/>
    </xf>
    <xf numFmtId="0" fontId="17" fillId="4" borderId="143" xfId="0" applyFont="1" applyFill="1" applyBorder="1" applyProtection="1">
      <protection locked="0"/>
    </xf>
    <xf numFmtId="1" fontId="17" fillId="7" borderId="125" xfId="0" applyNumberFormat="1" applyFont="1" applyFill="1" applyBorder="1" applyAlignment="1" applyProtection="1">
      <alignment horizontal="right"/>
      <protection locked="0"/>
    </xf>
    <xf numFmtId="164" fontId="17" fillId="7" borderId="140" xfId="128" applyFont="1" applyFill="1" applyBorder="1" applyProtection="1">
      <protection locked="0"/>
    </xf>
    <xf numFmtId="0" fontId="17" fillId="7" borderId="125" xfId="0" applyFont="1" applyFill="1" applyBorder="1" applyProtection="1">
      <protection locked="0"/>
    </xf>
    <xf numFmtId="1" fontId="17" fillId="7" borderId="140" xfId="0" applyNumberFormat="1" applyFont="1" applyFill="1" applyBorder="1" applyProtection="1">
      <protection locked="0"/>
    </xf>
    <xf numFmtId="0" fontId="17" fillId="11" borderId="129" xfId="0" applyFont="1" applyFill="1" applyBorder="1" applyProtection="1">
      <protection locked="0"/>
    </xf>
    <xf numFmtId="0" fontId="17" fillId="7" borderId="231" xfId="0" applyFont="1" applyFill="1" applyBorder="1" applyProtection="1">
      <protection locked="0"/>
    </xf>
    <xf numFmtId="1" fontId="17" fillId="7" borderId="231" xfId="0" applyNumberFormat="1" applyFont="1" applyFill="1" applyBorder="1" applyAlignment="1" applyProtection="1">
      <alignment horizontal="right"/>
      <protection locked="0"/>
    </xf>
    <xf numFmtId="164" fontId="17" fillId="7" borderId="231" xfId="128" applyFont="1" applyFill="1" applyBorder="1" applyProtection="1">
      <protection locked="0"/>
    </xf>
    <xf numFmtId="1" fontId="17" fillId="7" borderId="231" xfId="0" applyNumberFormat="1" applyFont="1" applyFill="1" applyBorder="1" applyProtection="1">
      <protection locked="0"/>
    </xf>
    <xf numFmtId="0" fontId="17" fillId="4" borderId="242" xfId="0" applyFont="1" applyFill="1" applyBorder="1" applyProtection="1">
      <protection locked="0"/>
    </xf>
    <xf numFmtId="0" fontId="17" fillId="4" borderId="140" xfId="0" applyFont="1" applyFill="1" applyBorder="1" applyProtection="1">
      <protection locked="0"/>
    </xf>
    <xf numFmtId="164" fontId="17" fillId="7" borderId="125" xfId="128" applyFont="1" applyFill="1" applyBorder="1" applyProtection="1">
      <protection locked="0"/>
    </xf>
    <xf numFmtId="1" fontId="17" fillId="7" borderId="125" xfId="0" applyNumberFormat="1" applyFont="1" applyFill="1" applyBorder="1" applyProtection="1">
      <protection locked="0"/>
    </xf>
    <xf numFmtId="0" fontId="17" fillId="16" borderId="145" xfId="0" applyFont="1" applyFill="1" applyBorder="1" applyProtection="1">
      <protection locked="0"/>
    </xf>
    <xf numFmtId="0" fontId="17" fillId="16" borderId="231" xfId="0" applyFont="1" applyFill="1" applyBorder="1" applyProtection="1">
      <protection locked="0"/>
    </xf>
    <xf numFmtId="0" fontId="17" fillId="16" borderId="140" xfId="0" applyFont="1" applyFill="1" applyBorder="1" applyProtection="1">
      <protection locked="0"/>
    </xf>
    <xf numFmtId="168" fontId="36" fillId="0" borderId="0" xfId="1" quotePrefix="1" applyNumberFormat="1" applyFont="1" applyFill="1" applyBorder="1" applyAlignment="1" applyProtection="1"/>
    <xf numFmtId="168" fontId="44" fillId="0" borderId="0" xfId="0" applyNumberFormat="1" applyFont="1"/>
    <xf numFmtId="164" fontId="8" fillId="7" borderId="57" xfId="128" applyFont="1" applyFill="1" applyBorder="1" applyAlignment="1" applyProtection="1">
      <alignment vertical="center" wrapText="1"/>
      <protection locked="0"/>
    </xf>
    <xf numFmtId="49" fontId="8" fillId="7" borderId="57" xfId="1" applyNumberFormat="1" applyFont="1" applyFill="1" applyBorder="1" applyAlignment="1" applyProtection="1">
      <alignment horizontal="right" vertical="center" wrapText="1"/>
      <protection locked="0"/>
    </xf>
    <xf numFmtId="0" fontId="15" fillId="5" borderId="58" xfId="8" applyFont="1" applyFill="1" applyBorder="1" applyAlignment="1">
      <alignment horizontal="left" wrapText="1" indent="6"/>
    </xf>
    <xf numFmtId="0" fontId="15" fillId="7" borderId="54" xfId="8" applyFont="1" applyFill="1" applyBorder="1" applyAlignment="1">
      <alignment horizontal="left" wrapText="1" indent="6"/>
    </xf>
    <xf numFmtId="168" fontId="36" fillId="0" borderId="0" xfId="1" applyNumberFormat="1" applyFont="1" applyFill="1" applyBorder="1" applyAlignment="1" applyProtection="1"/>
    <xf numFmtId="1" fontId="36" fillId="0" borderId="0" xfId="1" applyNumberFormat="1" applyFont="1" applyFill="1" applyBorder="1" applyAlignment="1" applyProtection="1">
      <alignment horizontal="center" vertical="center"/>
    </xf>
    <xf numFmtId="1" fontId="11" fillId="3" borderId="16" xfId="1" applyNumberFormat="1" applyFont="1" applyFill="1" applyBorder="1" applyAlignment="1" applyProtection="1">
      <alignment horizontal="center" vertical="center" wrapText="1"/>
    </xf>
    <xf numFmtId="49" fontId="11" fillId="3" borderId="16" xfId="1" applyNumberFormat="1" applyFont="1" applyFill="1" applyBorder="1" applyAlignment="1" applyProtection="1">
      <alignment horizontal="center" vertical="center" wrapText="1"/>
    </xf>
    <xf numFmtId="164" fontId="11" fillId="3" borderId="16" xfId="128" applyFont="1" applyFill="1" applyBorder="1" applyAlignment="1" applyProtection="1">
      <alignment horizontal="left" vertical="center" wrapText="1"/>
    </xf>
    <xf numFmtId="1" fontId="9" fillId="4" borderId="3" xfId="4" applyNumberFormat="1" applyFont="1" applyFill="1" applyBorder="1" applyAlignment="1">
      <alignment horizontal="center" vertical="center" wrapText="1"/>
    </xf>
    <xf numFmtId="49" fontId="9" fillId="4" borderId="3" xfId="4" applyNumberFormat="1" applyFont="1" applyFill="1" applyBorder="1" applyAlignment="1">
      <alignment horizontal="center" vertical="center" wrapText="1"/>
    </xf>
    <xf numFmtId="164" fontId="10" fillId="4" borderId="3" xfId="128" applyFont="1" applyFill="1" applyBorder="1" applyAlignment="1" applyProtection="1">
      <alignment horizontal="left" vertical="center" wrapText="1"/>
    </xf>
    <xf numFmtId="1" fontId="9" fillId="4" borderId="246" xfId="4" applyNumberFormat="1" applyFont="1" applyFill="1" applyBorder="1" applyAlignment="1">
      <alignment horizontal="center" vertical="center" wrapText="1"/>
    </xf>
    <xf numFmtId="49" fontId="9" fillId="4" borderId="246" xfId="4" applyNumberFormat="1" applyFont="1" applyFill="1" applyBorder="1" applyAlignment="1">
      <alignment horizontal="center" vertical="center" wrapText="1"/>
    </xf>
    <xf numFmtId="0" fontId="9" fillId="4" borderId="246" xfId="4" applyFont="1" applyFill="1" applyBorder="1" applyAlignment="1">
      <alignment horizontal="left" vertical="center" wrapText="1" indent="4"/>
    </xf>
    <xf numFmtId="164" fontId="10" fillId="4" borderId="246" xfId="128" applyFont="1" applyFill="1" applyBorder="1" applyAlignment="1" applyProtection="1">
      <alignment horizontal="left" vertical="center" wrapText="1"/>
    </xf>
    <xf numFmtId="164" fontId="10" fillId="4" borderId="247" xfId="128" applyFont="1" applyFill="1" applyBorder="1" applyAlignment="1" applyProtection="1">
      <alignment horizontal="left" vertical="center" wrapText="1"/>
    </xf>
    <xf numFmtId="49" fontId="9" fillId="4" borderId="248" xfId="4" applyNumberFormat="1" applyFont="1" applyFill="1" applyBorder="1" applyAlignment="1" applyProtection="1">
      <alignment horizontal="right" vertical="center" wrapText="1"/>
      <protection locked="0"/>
    </xf>
    <xf numFmtId="1" fontId="9" fillId="15" borderId="249" xfId="4" applyNumberFormat="1" applyFont="1" applyFill="1" applyBorder="1" applyAlignment="1">
      <alignment horizontal="center" vertical="center" wrapText="1"/>
    </xf>
    <xf numFmtId="49" fontId="9" fillId="15" borderId="250" xfId="4" applyNumberFormat="1" applyFont="1" applyFill="1" applyBorder="1" applyAlignment="1">
      <alignment horizontal="center" vertical="center" wrapText="1"/>
    </xf>
    <xf numFmtId="1" fontId="9" fillId="15" borderId="250" xfId="4" applyNumberFormat="1" applyFont="1" applyFill="1" applyBorder="1" applyAlignment="1">
      <alignment horizontal="center" vertical="center" wrapText="1"/>
    </xf>
    <xf numFmtId="0" fontId="9" fillId="15" borderId="250" xfId="4" applyFont="1" applyFill="1" applyBorder="1" applyAlignment="1">
      <alignment horizontal="left" vertical="center" wrapText="1" indent="4"/>
    </xf>
    <xf numFmtId="164" fontId="10" fillId="15" borderId="250" xfId="128" applyFont="1" applyFill="1" applyBorder="1" applyAlignment="1" applyProtection="1">
      <alignment horizontal="left" vertical="center" wrapText="1"/>
    </xf>
    <xf numFmtId="164" fontId="10" fillId="15" borderId="251" xfId="128" applyFont="1" applyFill="1" applyBorder="1" applyAlignment="1" applyProtection="1">
      <alignment horizontal="left" vertical="center" wrapText="1"/>
    </xf>
    <xf numFmtId="49" fontId="9" fillId="15" borderId="252" xfId="4" applyNumberFormat="1" applyFont="1" applyFill="1" applyBorder="1" applyAlignment="1" applyProtection="1">
      <alignment horizontal="right" vertical="center" wrapText="1"/>
      <protection locked="0"/>
    </xf>
    <xf numFmtId="1" fontId="8" fillId="15" borderId="253" xfId="1" applyNumberFormat="1" applyFont="1" applyFill="1" applyBorder="1" applyAlignment="1" applyProtection="1">
      <alignment horizontal="center" vertical="center" wrapText="1"/>
    </xf>
    <xf numFmtId="1" fontId="8" fillId="15" borderId="254" xfId="1" applyNumberFormat="1" applyFont="1" applyFill="1" applyBorder="1" applyAlignment="1" applyProtection="1">
      <alignment horizontal="center" vertical="center" wrapText="1"/>
    </xf>
    <xf numFmtId="49" fontId="8" fillId="15" borderId="254" xfId="1" applyNumberFormat="1" applyFont="1" applyFill="1" applyBorder="1" applyAlignment="1" applyProtection="1">
      <alignment horizontal="center" vertical="center" wrapText="1"/>
    </xf>
    <xf numFmtId="0" fontId="15" fillId="15" borderId="254" xfId="8" applyFont="1" applyFill="1" applyBorder="1" applyAlignment="1" applyProtection="1">
      <alignment horizontal="left" vertical="center" wrapText="1" indent="6"/>
      <protection locked="0"/>
    </xf>
    <xf numFmtId="164" fontId="15" fillId="15" borderId="254" xfId="128" applyFont="1" applyFill="1" applyBorder="1" applyAlignment="1" applyProtection="1">
      <alignment wrapText="1"/>
      <protection locked="0"/>
    </xf>
    <xf numFmtId="0" fontId="8" fillId="15" borderId="41" xfId="0" applyFont="1" applyFill="1" applyBorder="1" applyProtection="1">
      <protection locked="0"/>
    </xf>
    <xf numFmtId="1" fontId="8" fillId="15" borderId="255" xfId="1" applyNumberFormat="1" applyFont="1" applyFill="1" applyBorder="1" applyAlignment="1" applyProtection="1">
      <alignment horizontal="center" vertical="center" wrapText="1"/>
    </xf>
    <xf numFmtId="49" fontId="8" fillId="15" borderId="255" xfId="1" applyNumberFormat="1" applyFont="1" applyFill="1" applyBorder="1" applyAlignment="1" applyProtection="1">
      <alignment horizontal="center" vertical="center" wrapText="1"/>
    </xf>
    <xf numFmtId="0" fontId="8" fillId="15" borderId="255" xfId="0" applyFont="1" applyFill="1" applyBorder="1" applyProtection="1">
      <protection locked="0"/>
    </xf>
    <xf numFmtId="0" fontId="15" fillId="15" borderId="255" xfId="8" applyFont="1" applyFill="1" applyBorder="1" applyAlignment="1" applyProtection="1">
      <alignment horizontal="left" vertical="center" wrapText="1" indent="6"/>
      <protection locked="0"/>
    </xf>
    <xf numFmtId="164" fontId="15" fillId="15" borderId="255" xfId="128" applyFont="1" applyFill="1" applyBorder="1" applyAlignment="1" applyProtection="1">
      <alignment wrapText="1"/>
      <protection locked="0"/>
    </xf>
    <xf numFmtId="49" fontId="9" fillId="4" borderId="256" xfId="4" applyNumberFormat="1" applyFont="1" applyFill="1" applyBorder="1" applyAlignment="1" applyProtection="1">
      <alignment horizontal="right" vertical="center" wrapText="1"/>
      <protection locked="0"/>
    </xf>
    <xf numFmtId="49" fontId="8" fillId="15" borderId="257" xfId="1" applyNumberFormat="1" applyFont="1" applyFill="1" applyBorder="1" applyAlignment="1" applyProtection="1">
      <alignment vertical="center" wrapText="1"/>
      <protection locked="0"/>
    </xf>
    <xf numFmtId="49" fontId="8" fillId="15" borderId="258" xfId="1" applyNumberFormat="1" applyFont="1" applyFill="1" applyBorder="1" applyAlignment="1" applyProtection="1">
      <alignment vertical="center" wrapText="1"/>
      <protection locked="0"/>
    </xf>
    <xf numFmtId="164" fontId="15" fillId="15" borderId="259" xfId="128" applyFont="1" applyFill="1" applyBorder="1" applyAlignment="1" applyProtection="1">
      <alignment wrapText="1"/>
      <protection locked="0"/>
    </xf>
    <xf numFmtId="164" fontId="15" fillId="15" borderId="260" xfId="128" applyFont="1" applyFill="1" applyBorder="1" applyAlignment="1" applyProtection="1">
      <alignment wrapText="1"/>
      <protection locked="0"/>
    </xf>
    <xf numFmtId="164" fontId="15" fillId="15" borderId="261" xfId="128" applyFont="1" applyFill="1" applyBorder="1" applyAlignment="1" applyProtection="1">
      <alignment wrapText="1"/>
      <protection locked="0"/>
    </xf>
    <xf numFmtId="49" fontId="44" fillId="0" borderId="0" xfId="0" applyNumberFormat="1" applyFont="1" applyAlignment="1">
      <alignment horizontal="center"/>
    </xf>
    <xf numFmtId="1" fontId="9" fillId="4" borderId="2" xfId="4" applyNumberFormat="1" applyFont="1" applyFill="1" applyBorder="1" applyAlignment="1">
      <alignment horizontal="center" vertical="center" wrapText="1"/>
    </xf>
    <xf numFmtId="1" fontId="9" fillId="4" borderId="2" xfId="4" quotePrefix="1" applyNumberFormat="1" applyFont="1" applyFill="1" applyBorder="1" applyAlignment="1">
      <alignment horizontal="center" vertical="center" wrapText="1"/>
    </xf>
    <xf numFmtId="164" fontId="9" fillId="4" borderId="2" xfId="128" applyFont="1" applyFill="1" applyBorder="1" applyAlignment="1" applyProtection="1">
      <alignment vertical="center" wrapText="1"/>
      <protection locked="0"/>
    </xf>
    <xf numFmtId="1" fontId="11" fillId="3" borderId="262" xfId="1" applyNumberFormat="1" applyFont="1" applyFill="1" applyBorder="1" applyAlignment="1" applyProtection="1">
      <alignment horizontal="center" vertical="center" wrapText="1"/>
    </xf>
    <xf numFmtId="49" fontId="11" fillId="3" borderId="262" xfId="1" applyNumberFormat="1" applyFont="1" applyFill="1" applyBorder="1" applyAlignment="1" applyProtection="1">
      <alignment horizontal="center" vertical="center" wrapText="1"/>
    </xf>
    <xf numFmtId="0" fontId="11" fillId="3" borderId="262" xfId="4" applyFont="1" applyFill="1" applyBorder="1" applyAlignment="1">
      <alignment horizontal="left" vertical="center" wrapText="1" indent="2"/>
    </xf>
    <xf numFmtId="164" fontId="11" fillId="3" borderId="262" xfId="128" applyFont="1" applyFill="1" applyBorder="1" applyAlignment="1" applyProtection="1">
      <alignment horizontal="left" vertical="center" wrapText="1"/>
    </xf>
    <xf numFmtId="49" fontId="11" fillId="3" borderId="262" xfId="1" applyNumberFormat="1" applyFont="1" applyFill="1" applyBorder="1" applyAlignment="1" applyProtection="1">
      <alignment horizontal="left" vertical="center" wrapText="1"/>
      <protection locked="0"/>
    </xf>
    <xf numFmtId="1" fontId="10" fillId="4" borderId="263" xfId="1" applyNumberFormat="1" applyFont="1" applyFill="1" applyBorder="1" applyAlignment="1" applyProtection="1">
      <alignment horizontal="center" vertical="center" wrapText="1"/>
    </xf>
    <xf numFmtId="49" fontId="10" fillId="4" borderId="264" xfId="1" applyNumberFormat="1" applyFont="1" applyFill="1" applyBorder="1" applyAlignment="1" applyProtection="1">
      <alignment horizontal="center" vertical="center" wrapText="1"/>
    </xf>
    <xf numFmtId="1" fontId="10" fillId="4" borderId="264" xfId="1" applyNumberFormat="1" applyFont="1" applyFill="1" applyBorder="1" applyAlignment="1" applyProtection="1">
      <alignment horizontal="center" vertical="center" wrapText="1"/>
    </xf>
    <xf numFmtId="0" fontId="10" fillId="4" borderId="264" xfId="4" applyFont="1" applyFill="1" applyBorder="1" applyAlignment="1">
      <alignment horizontal="left" vertical="center" wrapText="1" indent="2"/>
    </xf>
    <xf numFmtId="164" fontId="10" fillId="4" borderId="264" xfId="128" applyFont="1" applyFill="1" applyBorder="1" applyAlignment="1" applyProtection="1">
      <alignment horizontal="left" vertical="center" wrapText="1"/>
    </xf>
    <xf numFmtId="49" fontId="10" fillId="4" borderId="265" xfId="1" applyNumberFormat="1" applyFont="1" applyFill="1" applyBorder="1" applyAlignment="1" applyProtection="1">
      <alignment horizontal="left" vertical="center" wrapText="1"/>
      <protection locked="0"/>
    </xf>
    <xf numFmtId="1" fontId="9" fillId="4" borderId="266" xfId="4" applyNumberFormat="1" applyFont="1" applyFill="1" applyBorder="1" applyAlignment="1">
      <alignment horizontal="center" vertical="center" wrapText="1"/>
    </xf>
    <xf numFmtId="49" fontId="9" fillId="4" borderId="122" xfId="4" applyNumberFormat="1" applyFont="1" applyFill="1" applyBorder="1" applyAlignment="1">
      <alignment horizontal="center" vertical="center" wrapText="1"/>
    </xf>
    <xf numFmtId="1" fontId="9" fillId="4" borderId="122" xfId="4" applyNumberFormat="1" applyFont="1" applyFill="1" applyBorder="1" applyAlignment="1">
      <alignment horizontal="center" vertical="center" wrapText="1"/>
    </xf>
    <xf numFmtId="1" fontId="9" fillId="4" borderId="267" xfId="4" applyNumberFormat="1" applyFont="1" applyFill="1" applyBorder="1" applyAlignment="1">
      <alignment horizontal="center" vertical="center" wrapText="1"/>
    </xf>
    <xf numFmtId="165" fontId="11" fillId="6" borderId="19" xfId="127" applyNumberFormat="1" applyFont="1" applyFill="1" applyBorder="1" applyAlignment="1" applyProtection="1">
      <alignment horizontal="left" vertical="center" wrapText="1"/>
    </xf>
    <xf numFmtId="166" fontId="11" fillId="3" borderId="17" xfId="127" applyFont="1" applyFill="1" applyBorder="1" applyAlignment="1" applyProtection="1">
      <alignment horizontal="left" vertical="center" wrapText="1"/>
      <protection locked="0"/>
    </xf>
    <xf numFmtId="0" fontId="10" fillId="7" borderId="1" xfId="0" applyFont="1" applyFill="1" applyBorder="1" applyAlignment="1">
      <alignment wrapText="1"/>
    </xf>
    <xf numFmtId="164" fontId="8" fillId="7" borderId="231" xfId="128" applyFont="1" applyFill="1" applyBorder="1" applyProtection="1"/>
    <xf numFmtId="164" fontId="13" fillId="5" borderId="231" xfId="128" applyFont="1" applyFill="1" applyBorder="1" applyProtection="1"/>
    <xf numFmtId="164" fontId="17" fillId="7" borderId="231" xfId="128" applyFont="1" applyFill="1" applyBorder="1" applyProtection="1"/>
    <xf numFmtId="1" fontId="13" fillId="5" borderId="12" xfId="0" applyNumberFormat="1" applyFont="1" applyFill="1" applyBorder="1"/>
    <xf numFmtId="164" fontId="17" fillId="5" borderId="12" xfId="128" applyFont="1" applyFill="1" applyBorder="1" applyAlignment="1" applyProtection="1">
      <alignment horizontal="center"/>
    </xf>
    <xf numFmtId="0" fontId="17" fillId="5" borderId="12" xfId="0" applyFont="1" applyFill="1" applyBorder="1" applyAlignment="1">
      <alignment horizontal="center"/>
    </xf>
    <xf numFmtId="49" fontId="8" fillId="0" borderId="0" xfId="0" applyNumberFormat="1" applyFont="1" applyAlignment="1">
      <alignment horizontal="center" vertical="center"/>
    </xf>
    <xf numFmtId="0" fontId="8" fillId="7" borderId="0" xfId="0" applyFont="1" applyFill="1" applyAlignment="1">
      <alignment wrapText="1"/>
    </xf>
    <xf numFmtId="0" fontId="10" fillId="7" borderId="0" xfId="0" applyFont="1" applyFill="1" applyAlignment="1">
      <alignment wrapText="1"/>
    </xf>
    <xf numFmtId="49" fontId="9" fillId="4" borderId="0" xfId="4" applyNumberFormat="1" applyFont="1" applyFill="1" applyAlignment="1">
      <alignment horizontal="center" wrapText="1"/>
    </xf>
    <xf numFmtId="167" fontId="11" fillId="6" borderId="32" xfId="1" applyNumberFormat="1" applyFont="1" applyFill="1" applyBorder="1" applyAlignment="1" applyProtection="1">
      <alignment horizontal="center" vertical="center" wrapText="1"/>
    </xf>
    <xf numFmtId="167" fontId="11" fillId="6" borderId="114" xfId="1" applyNumberFormat="1" applyFont="1" applyFill="1" applyBorder="1" applyAlignment="1" applyProtection="1">
      <alignment horizontal="center" vertical="center" wrapText="1"/>
    </xf>
    <xf numFmtId="0" fontId="11" fillId="9" borderId="68" xfId="0" applyFont="1" applyFill="1" applyBorder="1" applyAlignment="1">
      <alignment horizontal="center" vertical="center"/>
    </xf>
    <xf numFmtId="0" fontId="11" fillId="9" borderId="82" xfId="0" applyFont="1" applyFill="1" applyBorder="1" applyAlignment="1">
      <alignment horizontal="center" vertical="center"/>
    </xf>
    <xf numFmtId="0" fontId="10" fillId="7" borderId="0" xfId="0" applyFont="1" applyFill="1" applyAlignment="1">
      <alignment horizont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11" fillId="9" borderId="68" xfId="0" applyFont="1" applyFill="1" applyBorder="1" applyAlignment="1">
      <alignment horizontal="center" vertical="center" wrapText="1"/>
    </xf>
    <xf numFmtId="0" fontId="11" fillId="9" borderId="82" xfId="0" applyFont="1" applyFill="1" applyBorder="1" applyAlignment="1">
      <alignment horizontal="center" vertical="center" wrapText="1"/>
    </xf>
    <xf numFmtId="0" fontId="11" fillId="9" borderId="80" xfId="0" applyFont="1" applyFill="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33"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1" fontId="10" fillId="0" borderId="6" xfId="0" applyNumberFormat="1" applyFont="1" applyBorder="1" applyAlignment="1">
      <alignment horizontal="center"/>
    </xf>
    <xf numFmtId="1" fontId="10" fillId="0" borderId="33" xfId="0" applyNumberFormat="1" applyFont="1" applyBorder="1" applyAlignment="1">
      <alignment horizontal="center"/>
    </xf>
    <xf numFmtId="1" fontId="10" fillId="0" borderId="14" xfId="0" applyNumberFormat="1" applyFont="1" applyBorder="1" applyAlignment="1">
      <alignment horizontal="center"/>
    </xf>
    <xf numFmtId="1" fontId="30" fillId="0" borderId="6" xfId="0" applyNumberFormat="1" applyFont="1" applyBorder="1" applyAlignment="1">
      <alignment horizontal="center" vertical="center"/>
    </xf>
    <xf numFmtId="1" fontId="30" fillId="0" borderId="33" xfId="0" applyNumberFormat="1" applyFont="1" applyBorder="1" applyAlignment="1">
      <alignment horizontal="center" vertical="center"/>
    </xf>
    <xf numFmtId="1" fontId="30" fillId="0" borderId="14" xfId="0" applyNumberFormat="1" applyFont="1" applyBorder="1" applyAlignment="1">
      <alignment horizontal="center" vertical="center"/>
    </xf>
    <xf numFmtId="1" fontId="11" fillId="9" borderId="83" xfId="0" applyNumberFormat="1" applyFont="1" applyFill="1" applyBorder="1" applyAlignment="1">
      <alignment horizontal="center" vertical="center"/>
    </xf>
    <xf numFmtId="1" fontId="11" fillId="9" borderId="74" xfId="0" applyNumberFormat="1" applyFont="1" applyFill="1" applyBorder="1" applyAlignment="1">
      <alignment horizontal="center" vertical="center"/>
    </xf>
    <xf numFmtId="1" fontId="11" fillId="9" borderId="75" xfId="0" applyNumberFormat="1" applyFont="1" applyFill="1" applyBorder="1" applyAlignment="1">
      <alignment horizontal="center" vertical="center"/>
    </xf>
    <xf numFmtId="0" fontId="16" fillId="9" borderId="7" xfId="0" applyFont="1" applyFill="1" applyBorder="1" applyAlignment="1" applyProtection="1">
      <alignment horizontal="center" vertical="center" wrapText="1"/>
      <protection locked="0"/>
    </xf>
    <xf numFmtId="0" fontId="16" fillId="9" borderId="10"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0" xfId="0" applyFont="1" applyFill="1" applyAlignment="1" applyProtection="1">
      <alignment horizontal="center"/>
      <protection locked="0"/>
    </xf>
    <xf numFmtId="0" fontId="8" fillId="7"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16" fillId="9" borderId="127" xfId="0" applyFont="1" applyFill="1" applyBorder="1" applyAlignment="1" applyProtection="1">
      <alignment horizontal="center" vertical="center"/>
      <protection locked="0"/>
    </xf>
    <xf numFmtId="0" fontId="16" fillId="9" borderId="128" xfId="0" applyFont="1" applyFill="1" applyBorder="1" applyAlignment="1" applyProtection="1">
      <alignment horizontal="center" vertical="center"/>
      <protection locked="0"/>
    </xf>
    <xf numFmtId="0" fontId="16" fillId="9" borderId="129" xfId="0" applyFont="1" applyFill="1" applyBorder="1" applyAlignment="1" applyProtection="1">
      <alignment horizontal="center" vertical="center"/>
      <protection locked="0"/>
    </xf>
    <xf numFmtId="0" fontId="16" fillId="9" borderId="130" xfId="0" applyFont="1" applyFill="1" applyBorder="1" applyAlignment="1" applyProtection="1">
      <alignment horizontal="center" vertical="center"/>
      <protection locked="0"/>
    </xf>
    <xf numFmtId="0" fontId="16" fillId="9" borderId="137" xfId="0" applyFont="1" applyFill="1" applyBorder="1" applyAlignment="1" applyProtection="1">
      <alignment horizontal="center" vertical="center"/>
      <protection locked="0"/>
    </xf>
    <xf numFmtId="0" fontId="16" fillId="9" borderId="138" xfId="0"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protection locked="0"/>
    </xf>
    <xf numFmtId="0" fontId="16" fillId="9" borderId="14" xfId="0" applyFont="1" applyFill="1" applyBorder="1" applyAlignment="1" applyProtection="1">
      <alignment horizontal="center" vertical="center"/>
      <protection locked="0"/>
    </xf>
    <xf numFmtId="0" fontId="11" fillId="9" borderId="68" xfId="0" applyFont="1" applyFill="1" applyBorder="1" applyAlignment="1" applyProtection="1">
      <alignment horizontal="center" vertical="center"/>
      <protection locked="0"/>
    </xf>
    <xf numFmtId="0" fontId="11" fillId="9" borderId="82" xfId="0" applyFont="1" applyFill="1" applyBorder="1" applyAlignment="1" applyProtection="1">
      <alignment horizontal="center" vertical="center"/>
      <protection locked="0"/>
    </xf>
    <xf numFmtId="0" fontId="10" fillId="7" borderId="6"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4" xfId="0" applyFont="1" applyFill="1" applyBorder="1" applyAlignment="1">
      <alignment horizontal="center" vertical="center"/>
    </xf>
    <xf numFmtId="0" fontId="11" fillId="9" borderId="68" xfId="0" applyFont="1" applyFill="1" applyBorder="1" applyAlignment="1" applyProtection="1">
      <alignment horizontal="center" vertical="center" wrapText="1"/>
      <protection locked="0"/>
    </xf>
    <xf numFmtId="0" fontId="11" fillId="9" borderId="82" xfId="0" applyFont="1" applyFill="1" applyBorder="1" applyAlignment="1" applyProtection="1">
      <alignment horizontal="center" vertical="center" wrapText="1"/>
      <protection locked="0"/>
    </xf>
    <xf numFmtId="0" fontId="11" fillId="9" borderId="80"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xf>
    <xf numFmtId="0" fontId="11" fillId="6" borderId="116" xfId="4" applyFont="1" applyFill="1" applyBorder="1" applyAlignment="1">
      <alignment horizontal="center" vertical="center" wrapText="1"/>
    </xf>
    <xf numFmtId="0" fontId="11" fillId="6" borderId="117" xfId="4" applyFont="1" applyFill="1" applyBorder="1" applyAlignment="1">
      <alignment horizontal="center" vertical="center" wrapText="1"/>
    </xf>
    <xf numFmtId="0" fontId="11" fillId="6" borderId="118" xfId="4"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1" fillId="9" borderId="96" xfId="0" applyFont="1" applyFill="1" applyBorder="1" applyAlignment="1" applyProtection="1">
      <alignment horizontal="center" vertical="center"/>
      <protection locked="0"/>
    </xf>
    <xf numFmtId="0" fontId="11" fillId="9" borderId="84" xfId="0" applyFont="1" applyFill="1" applyBorder="1" applyAlignment="1" applyProtection="1">
      <alignment horizontal="center" vertical="center"/>
      <protection locked="0"/>
    </xf>
    <xf numFmtId="0" fontId="11" fillId="9" borderId="86"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33" xfId="0" applyFont="1" applyFill="1" applyBorder="1" applyAlignment="1" applyProtection="1">
      <alignment horizontal="center" vertical="center"/>
      <protection locked="0"/>
    </xf>
    <xf numFmtId="0" fontId="8" fillId="7" borderId="14" xfId="0" applyFont="1" applyFill="1" applyBorder="1" applyAlignment="1" applyProtection="1">
      <alignment horizontal="center" vertical="center"/>
      <protection locked="0"/>
    </xf>
    <xf numFmtId="0" fontId="10" fillId="7" borderId="1" xfId="0" applyFont="1" applyFill="1" applyBorder="1" applyAlignment="1">
      <alignment horizontal="center" vertical="center"/>
    </xf>
    <xf numFmtId="0" fontId="10" fillId="7" borderId="1" xfId="0" applyFont="1" applyFill="1" applyBorder="1" applyAlignment="1" applyProtection="1">
      <alignment horizontal="center" vertical="center" wrapText="1"/>
      <protection locked="0"/>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1" fillId="9" borderId="137" xfId="0" applyFont="1" applyFill="1" applyBorder="1" applyAlignment="1" applyProtection="1">
      <alignment horizontal="center" vertical="center"/>
      <protection locked="0"/>
    </xf>
    <xf numFmtId="0" fontId="11" fillId="9" borderId="138"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127" xfId="0" applyFont="1" applyFill="1" applyBorder="1" applyAlignment="1" applyProtection="1">
      <alignment horizontal="center" vertical="center"/>
      <protection locked="0"/>
    </xf>
    <xf numFmtId="0" fontId="11" fillId="9" borderId="128" xfId="0" applyFont="1" applyFill="1" applyBorder="1" applyAlignment="1" applyProtection="1">
      <alignment horizontal="center" vertical="center"/>
      <protection locked="0"/>
    </xf>
    <xf numFmtId="0" fontId="11" fillId="9" borderId="129" xfId="0" applyFont="1" applyFill="1" applyBorder="1" applyAlignment="1" applyProtection="1">
      <alignment horizontal="center" vertical="center"/>
      <protection locked="0"/>
    </xf>
    <xf numFmtId="0" fontId="11" fillId="9" borderId="130"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14" xfId="0" applyFont="1" applyFill="1" applyBorder="1" applyAlignment="1" applyProtection="1">
      <alignment horizontal="center" vertical="center"/>
      <protection locked="0"/>
    </xf>
    <xf numFmtId="0" fontId="9" fillId="7" borderId="0" xfId="0" applyFont="1" applyFill="1" applyAlignment="1">
      <alignment horizontal="center"/>
    </xf>
    <xf numFmtId="0" fontId="11" fillId="9" borderId="37" xfId="0" applyFont="1" applyFill="1" applyBorder="1" applyAlignment="1" applyProtection="1">
      <alignment horizontal="center" vertical="center"/>
      <protection locked="0"/>
    </xf>
    <xf numFmtId="0" fontId="11" fillId="9" borderId="34" xfId="0" applyFont="1" applyFill="1" applyBorder="1" applyAlignment="1" applyProtection="1">
      <alignment horizontal="center" vertical="center"/>
      <protection locked="0"/>
    </xf>
    <xf numFmtId="0" fontId="11" fillId="9" borderId="30" xfId="0" applyFont="1" applyFill="1" applyBorder="1" applyAlignment="1" applyProtection="1">
      <alignment horizontal="center" vertical="center"/>
      <protection locked="0"/>
    </xf>
    <xf numFmtId="0" fontId="11" fillId="9" borderId="27" xfId="0" applyFont="1" applyFill="1" applyBorder="1" applyAlignment="1" applyProtection="1">
      <alignment horizontal="center" vertical="center"/>
      <protection locked="0"/>
    </xf>
    <xf numFmtId="0" fontId="11" fillId="9" borderId="78" xfId="0" applyFont="1" applyFill="1" applyBorder="1" applyAlignment="1" applyProtection="1">
      <alignment horizontal="center" vertical="center" wrapText="1"/>
      <protection locked="0"/>
    </xf>
    <xf numFmtId="0" fontId="11" fillId="9" borderId="17" xfId="0" applyFont="1" applyFill="1" applyBorder="1" applyAlignment="1" applyProtection="1">
      <alignment horizontal="center" vertical="center" wrapText="1"/>
      <protection locked="0"/>
    </xf>
    <xf numFmtId="0" fontId="11" fillId="9" borderId="36" xfId="0" applyFont="1" applyFill="1" applyBorder="1" applyAlignment="1" applyProtection="1">
      <alignment horizontal="center" vertical="center" wrapText="1"/>
      <protection locked="0"/>
    </xf>
    <xf numFmtId="0" fontId="11" fillId="9" borderId="37" xfId="0" applyFont="1" applyFill="1" applyBorder="1" applyAlignment="1" applyProtection="1">
      <alignment horizontal="center" vertical="center" wrapText="1"/>
      <protection locked="0"/>
    </xf>
    <xf numFmtId="0" fontId="11" fillId="9" borderId="34" xfId="0" applyFont="1" applyFill="1" applyBorder="1" applyAlignment="1" applyProtection="1">
      <alignment horizontal="center" vertical="center" wrapText="1"/>
      <protection locked="0"/>
    </xf>
    <xf numFmtId="0" fontId="11" fillId="9" borderId="21" xfId="0" applyFont="1" applyFill="1" applyBorder="1" applyAlignment="1" applyProtection="1">
      <alignment horizontal="center" vertical="center" wrapText="1"/>
      <protection locked="0"/>
    </xf>
    <xf numFmtId="49" fontId="10" fillId="0" borderId="6"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1" fillId="9" borderId="38" xfId="0" applyNumberFormat="1" applyFont="1" applyFill="1" applyBorder="1" applyAlignment="1" applyProtection="1">
      <alignment horizontal="center" vertical="center" wrapText="1"/>
      <protection locked="0"/>
    </xf>
    <xf numFmtId="49" fontId="11" fillId="9" borderId="39" xfId="0" applyNumberFormat="1" applyFont="1" applyFill="1" applyBorder="1" applyAlignment="1" applyProtection="1">
      <alignment horizontal="center" vertical="center" wrapText="1"/>
      <protection locked="0"/>
    </xf>
    <xf numFmtId="49" fontId="11" fillId="9" borderId="40" xfId="0"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wrapText="1"/>
      <protection locked="0"/>
    </xf>
    <xf numFmtId="49" fontId="11" fillId="9" borderId="36"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49" fontId="11" fillId="9" borderId="37" xfId="0" applyNumberFormat="1" applyFont="1" applyFill="1" applyBorder="1" applyAlignment="1" applyProtection="1">
      <alignment horizontal="center" vertical="center"/>
      <protection locked="0"/>
    </xf>
    <xf numFmtId="49" fontId="11" fillId="9" borderId="34" xfId="0" applyNumberFormat="1"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3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167" fontId="11" fillId="6" borderId="73" xfId="1" applyNumberFormat="1" applyFont="1" applyFill="1" applyBorder="1" applyAlignment="1" applyProtection="1">
      <alignment horizontal="center" vertical="center" wrapText="1"/>
      <protection locked="0"/>
    </xf>
    <xf numFmtId="167" fontId="11" fillId="6" borderId="227" xfId="1" applyNumberFormat="1" applyFont="1" applyFill="1" applyBorder="1" applyAlignment="1" applyProtection="1">
      <alignment horizontal="center" vertical="center" wrapText="1"/>
      <protection locked="0"/>
    </xf>
    <xf numFmtId="167" fontId="11" fillId="6" borderId="228" xfId="1" applyNumberFormat="1" applyFont="1" applyFill="1" applyBorder="1" applyAlignment="1" applyProtection="1">
      <alignment horizontal="center" vertical="center" wrapText="1"/>
      <protection locked="0"/>
    </xf>
    <xf numFmtId="167" fontId="11" fillId="6" borderId="77" xfId="1" applyNumberFormat="1" applyFont="1" applyFill="1" applyBorder="1" applyAlignment="1" applyProtection="1">
      <alignment horizontal="center" vertical="center" wrapText="1"/>
      <protection locked="0"/>
    </xf>
    <xf numFmtId="167" fontId="11" fillId="6" borderId="34" xfId="1" applyNumberFormat="1" applyFont="1" applyFill="1" applyBorder="1" applyAlignment="1" applyProtection="1">
      <alignment horizontal="center" vertical="center" wrapText="1"/>
      <protection locked="0"/>
    </xf>
    <xf numFmtId="167" fontId="11" fillId="6" borderId="21" xfId="1"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protection locked="0"/>
    </xf>
    <xf numFmtId="49" fontId="11" fillId="9" borderId="36" xfId="0" applyNumberFormat="1" applyFont="1" applyFill="1" applyBorder="1" applyAlignment="1" applyProtection="1">
      <alignment horizontal="center" vertical="center"/>
      <protection locked="0"/>
    </xf>
    <xf numFmtId="0" fontId="19" fillId="0" borderId="31" xfId="0" applyFont="1" applyBorder="1" applyAlignment="1">
      <alignment horizontal="left" vertical="center" wrapText="1"/>
    </xf>
    <xf numFmtId="0" fontId="19" fillId="0" borderId="0" xfId="0" applyFont="1" applyAlignment="1">
      <alignment horizontal="left" vertical="center" wrapText="1"/>
    </xf>
    <xf numFmtId="0" fontId="19" fillId="0" borderId="142" xfId="0" applyFont="1" applyBorder="1" applyAlignment="1">
      <alignment horizontal="left" vertical="center" wrapText="1"/>
    </xf>
    <xf numFmtId="0" fontId="31" fillId="0" borderId="31" xfId="0" applyFont="1" applyBorder="1" applyAlignment="1">
      <alignment horizontal="left" vertical="center" wrapText="1"/>
    </xf>
    <xf numFmtId="0" fontId="31" fillId="0" borderId="0" xfId="0" applyFont="1" applyAlignment="1">
      <alignment horizontal="left" vertical="center" wrapText="1"/>
    </xf>
    <xf numFmtId="0" fontId="19" fillId="0" borderId="9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223" xfId="0" applyFont="1" applyBorder="1" applyAlignment="1">
      <alignment horizontal="left" vertical="center" wrapText="1"/>
    </xf>
    <xf numFmtId="0" fontId="19" fillId="0" borderId="93" xfId="0" applyFont="1" applyBorder="1" applyAlignment="1">
      <alignment horizontal="left" vertical="center" wrapText="1"/>
    </xf>
    <xf numFmtId="0" fontId="19" fillId="0" borderId="149" xfId="0" applyFont="1" applyBorder="1" applyAlignment="1">
      <alignment horizontal="left" vertical="center" wrapText="1"/>
    </xf>
    <xf numFmtId="0" fontId="19" fillId="7" borderId="31"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142" xfId="0" applyFont="1" applyFill="1" applyBorder="1" applyAlignment="1">
      <alignment horizontal="left" vertical="center" wrapText="1"/>
    </xf>
    <xf numFmtId="164" fontId="19" fillId="6" borderId="172" xfId="128" applyFont="1" applyFill="1" applyBorder="1" applyAlignment="1" applyProtection="1">
      <alignment horizontal="center" vertical="center"/>
    </xf>
    <xf numFmtId="164" fontId="19" fillId="6" borderId="136" xfId="128" applyFont="1" applyFill="1" applyBorder="1" applyAlignment="1" applyProtection="1">
      <alignment horizontal="center" vertical="center"/>
    </xf>
    <xf numFmtId="164" fontId="36" fillId="6" borderId="178" xfId="128" applyFont="1" applyFill="1" applyBorder="1" applyAlignment="1" applyProtection="1">
      <alignment horizontal="center" vertical="center"/>
    </xf>
    <xf numFmtId="164" fontId="36" fillId="6" borderId="180" xfId="128" applyFont="1" applyFill="1" applyBorder="1" applyAlignment="1" applyProtection="1">
      <alignment horizontal="center" vertical="center"/>
    </xf>
    <xf numFmtId="164" fontId="36" fillId="6" borderId="177" xfId="128" applyFont="1" applyFill="1" applyBorder="1" applyAlignment="1" applyProtection="1">
      <alignment horizontal="center" vertical="center"/>
    </xf>
    <xf numFmtId="164" fontId="19" fillId="6" borderId="178" xfId="128" applyFont="1" applyFill="1" applyBorder="1" applyAlignment="1" applyProtection="1">
      <alignment horizontal="center" vertical="center"/>
    </xf>
    <xf numFmtId="164" fontId="19" fillId="6" borderId="177" xfId="128" applyFont="1" applyFill="1" applyBorder="1" applyAlignment="1" applyProtection="1">
      <alignment horizontal="center" vertical="center"/>
    </xf>
    <xf numFmtId="164" fontId="18" fillId="6" borderId="195" xfId="128" applyFont="1" applyFill="1" applyBorder="1" applyAlignment="1" applyProtection="1">
      <alignment horizontal="center" vertical="center" wrapText="1"/>
    </xf>
    <xf numFmtId="164" fontId="18" fillId="6" borderId="197" xfId="128" applyFont="1" applyFill="1" applyBorder="1" applyAlignment="1" applyProtection="1">
      <alignment horizontal="center" vertical="center" wrapText="1"/>
    </xf>
    <xf numFmtId="164" fontId="19" fillId="6" borderId="194" xfId="128" applyFont="1" applyFill="1" applyBorder="1" applyAlignment="1" applyProtection="1">
      <alignment horizontal="center" vertical="center"/>
    </xf>
    <xf numFmtId="164" fontId="19" fillId="6" borderId="197" xfId="128" applyFont="1" applyFill="1" applyBorder="1" applyAlignment="1" applyProtection="1">
      <alignment horizontal="center" vertical="center"/>
    </xf>
    <xf numFmtId="164" fontId="19" fillId="6" borderId="135" xfId="128" applyFont="1" applyFill="1" applyBorder="1" applyAlignment="1" applyProtection="1">
      <alignment horizontal="center" vertical="center"/>
    </xf>
    <xf numFmtId="164" fontId="19" fillId="6" borderId="152" xfId="128" applyFont="1" applyFill="1" applyBorder="1" applyAlignment="1" applyProtection="1">
      <alignment horizontal="center" vertical="center"/>
    </xf>
    <xf numFmtId="164" fontId="18" fillId="7" borderId="172" xfId="128" applyFont="1" applyFill="1" applyBorder="1" applyAlignment="1" applyProtection="1">
      <alignment horizontal="center" vertical="center" wrapText="1"/>
      <protection locked="0"/>
    </xf>
    <xf numFmtId="164" fontId="18" fillId="7" borderId="152" xfId="128" applyFont="1" applyFill="1" applyBorder="1" applyAlignment="1" applyProtection="1">
      <alignment horizontal="center" vertical="center" wrapText="1"/>
      <protection locked="0"/>
    </xf>
    <xf numFmtId="164" fontId="19" fillId="6" borderId="179" xfId="128" applyFont="1" applyFill="1" applyBorder="1" applyAlignment="1" applyProtection="1">
      <alignment horizontal="center" vertical="center"/>
    </xf>
    <xf numFmtId="164" fontId="19" fillId="6" borderId="202" xfId="128" applyFont="1" applyFill="1" applyBorder="1" applyAlignment="1" applyProtection="1">
      <alignment horizontal="center" vertical="center"/>
    </xf>
    <xf numFmtId="164" fontId="19" fillId="6" borderId="203" xfId="128" applyFont="1" applyFill="1" applyBorder="1" applyAlignment="1" applyProtection="1">
      <alignment horizontal="center" vertical="center"/>
    </xf>
    <xf numFmtId="164" fontId="18" fillId="6" borderId="202" xfId="128" applyFont="1" applyFill="1" applyBorder="1" applyAlignment="1" applyProtection="1">
      <alignment horizontal="center" vertical="center"/>
    </xf>
    <xf numFmtId="164" fontId="18" fillId="6" borderId="203" xfId="128" applyFont="1" applyFill="1" applyBorder="1" applyAlignment="1" applyProtection="1">
      <alignment horizontal="center" vertical="center"/>
    </xf>
    <xf numFmtId="164" fontId="19" fillId="7" borderId="135" xfId="128" applyFont="1" applyFill="1" applyBorder="1" applyAlignment="1" applyProtection="1">
      <alignment horizontal="center" vertical="center"/>
      <protection locked="0"/>
    </xf>
    <xf numFmtId="164" fontId="19" fillId="7" borderId="152" xfId="128" applyFont="1" applyFill="1" applyBorder="1" applyAlignment="1" applyProtection="1">
      <alignment horizontal="center" vertical="center"/>
      <protection locked="0"/>
    </xf>
    <xf numFmtId="164" fontId="19" fillId="6" borderId="200" xfId="128" applyFont="1" applyFill="1" applyBorder="1" applyAlignment="1" applyProtection="1">
      <alignment horizontal="center" vertical="center"/>
    </xf>
    <xf numFmtId="164" fontId="19" fillId="6" borderId="201" xfId="128" applyFont="1" applyFill="1" applyBorder="1" applyAlignment="1" applyProtection="1">
      <alignment horizontal="center" vertical="center"/>
    </xf>
    <xf numFmtId="164" fontId="19" fillId="6" borderId="189" xfId="128" applyFont="1" applyFill="1" applyBorder="1" applyAlignment="1" applyProtection="1">
      <alignment horizontal="center" vertical="center"/>
    </xf>
    <xf numFmtId="164" fontId="19" fillId="6" borderId="191" xfId="128" applyFont="1" applyFill="1" applyBorder="1" applyAlignment="1" applyProtection="1">
      <alignment horizontal="center" vertical="center"/>
    </xf>
    <xf numFmtId="164" fontId="19" fillId="6" borderId="190" xfId="128" applyFont="1" applyFill="1" applyBorder="1" applyAlignment="1" applyProtection="1">
      <alignment horizontal="center" vertical="center"/>
    </xf>
    <xf numFmtId="164" fontId="19" fillId="6" borderId="195" xfId="128" applyFont="1" applyFill="1" applyBorder="1" applyAlignment="1" applyProtection="1">
      <alignment horizontal="center" vertical="center"/>
    </xf>
    <xf numFmtId="164" fontId="19" fillId="6" borderId="196" xfId="128" applyFont="1" applyFill="1" applyBorder="1" applyAlignment="1" applyProtection="1">
      <alignment horizontal="center" vertical="center"/>
    </xf>
    <xf numFmtId="164" fontId="19" fillId="7" borderId="172" xfId="128" applyFont="1" applyFill="1" applyBorder="1" applyAlignment="1" applyProtection="1">
      <alignment horizontal="center" vertical="center"/>
      <protection locked="0"/>
    </xf>
    <xf numFmtId="164" fontId="19" fillId="7" borderId="136" xfId="128" applyFont="1" applyFill="1" applyBorder="1" applyAlignment="1" applyProtection="1">
      <alignment horizontal="center" vertical="center"/>
      <protection locked="0"/>
    </xf>
    <xf numFmtId="164" fontId="19" fillId="5" borderId="172" xfId="128" applyFont="1" applyFill="1" applyBorder="1" applyAlignment="1" applyProtection="1">
      <alignment horizontal="center" vertical="center"/>
    </xf>
    <xf numFmtId="164" fontId="19" fillId="5" borderId="136" xfId="128" applyFont="1" applyFill="1" applyBorder="1" applyAlignment="1" applyProtection="1">
      <alignment horizontal="center" vertical="center"/>
    </xf>
    <xf numFmtId="164" fontId="19" fillId="5" borderId="152" xfId="128" applyFont="1" applyFill="1" applyBorder="1" applyAlignment="1" applyProtection="1">
      <alignment horizontal="center" vertical="center"/>
    </xf>
    <xf numFmtId="1" fontId="19" fillId="0" borderId="166" xfId="0" applyNumberFormat="1" applyFont="1" applyBorder="1" applyAlignment="1">
      <alignment horizontal="center" vertical="center"/>
    </xf>
    <xf numFmtId="1" fontId="19" fillId="0" borderId="213" xfId="0" applyNumberFormat="1" applyFont="1" applyBorder="1" applyAlignment="1">
      <alignment horizontal="center" vertical="center"/>
    </xf>
    <xf numFmtId="0" fontId="19" fillId="0" borderId="212" xfId="0" applyFont="1" applyBorder="1" applyAlignment="1">
      <alignment horizontal="left" vertical="center"/>
    </xf>
    <xf numFmtId="0" fontId="19" fillId="0" borderId="214" xfId="0" applyFont="1" applyBorder="1" applyAlignment="1">
      <alignment horizontal="left" vertical="center"/>
    </xf>
    <xf numFmtId="164" fontId="19" fillId="7" borderId="207" xfId="128" applyFont="1" applyFill="1" applyBorder="1" applyAlignment="1" applyProtection="1">
      <alignment horizontal="center" vertical="center"/>
      <protection locked="0"/>
    </xf>
    <xf numFmtId="164" fontId="19" fillId="7" borderId="208" xfId="128" applyFont="1" applyFill="1" applyBorder="1" applyAlignment="1" applyProtection="1">
      <alignment horizontal="center" vertical="center"/>
      <protection locked="0"/>
    </xf>
    <xf numFmtId="164" fontId="19" fillId="7" borderId="200" xfId="128" applyFont="1" applyFill="1" applyBorder="1" applyAlignment="1" applyProtection="1">
      <alignment horizontal="center" vertical="center"/>
      <protection locked="0"/>
    </xf>
    <xf numFmtId="164" fontId="19" fillId="7" borderId="201" xfId="128" applyFont="1" applyFill="1" applyBorder="1" applyAlignment="1" applyProtection="1">
      <alignment horizontal="center" vertical="center"/>
      <protection locked="0"/>
    </xf>
    <xf numFmtId="164" fontId="19" fillId="5" borderId="165" xfId="128" applyFont="1" applyFill="1" applyBorder="1" applyAlignment="1" applyProtection="1">
      <alignment horizontal="center" vertical="center"/>
    </xf>
    <xf numFmtId="164" fontId="19" fillId="5" borderId="181" xfId="128" applyFont="1" applyFill="1" applyBorder="1" applyAlignment="1" applyProtection="1">
      <alignment horizontal="center" vertical="center"/>
    </xf>
    <xf numFmtId="164" fontId="19" fillId="6" borderId="207" xfId="128" applyFont="1" applyFill="1" applyBorder="1" applyAlignment="1" applyProtection="1">
      <alignment horizontal="center" vertical="center"/>
    </xf>
    <xf numFmtId="164" fontId="19" fillId="6" borderId="208" xfId="128" applyFont="1" applyFill="1" applyBorder="1" applyAlignment="1" applyProtection="1">
      <alignment horizontal="center" vertical="center"/>
    </xf>
    <xf numFmtId="164" fontId="19" fillId="7" borderId="203" xfId="128" applyFont="1" applyFill="1" applyBorder="1" applyAlignment="1" applyProtection="1">
      <alignment horizontal="center" vertical="center"/>
      <protection locked="0"/>
    </xf>
    <xf numFmtId="1" fontId="19" fillId="0" borderId="168" xfId="0" applyNumberFormat="1" applyFont="1" applyBorder="1" applyAlignment="1">
      <alignment horizontal="center" vertical="center"/>
    </xf>
    <xf numFmtId="0" fontId="19" fillId="0" borderId="187" xfId="0" applyFont="1" applyBorder="1" applyAlignment="1">
      <alignment horizontal="left" vertical="center"/>
    </xf>
    <xf numFmtId="164" fontId="19" fillId="7" borderId="209" xfId="128" applyFont="1" applyFill="1" applyBorder="1" applyAlignment="1" applyProtection="1">
      <alignment horizontal="center" vertical="center"/>
      <protection locked="0"/>
    </xf>
    <xf numFmtId="164" fontId="19" fillId="5" borderId="167" xfId="128" applyFont="1" applyFill="1" applyBorder="1" applyAlignment="1" applyProtection="1">
      <alignment horizontal="center" vertical="center"/>
    </xf>
    <xf numFmtId="164" fontId="19" fillId="6" borderId="209" xfId="128" applyFont="1" applyFill="1" applyBorder="1" applyAlignment="1" applyProtection="1">
      <alignment horizontal="center" vertical="center"/>
    </xf>
    <xf numFmtId="164" fontId="19" fillId="7" borderId="178" xfId="128" applyFont="1" applyFill="1" applyBorder="1" applyAlignment="1" applyProtection="1">
      <alignment horizontal="center" vertical="center"/>
      <protection locked="0"/>
    </xf>
    <xf numFmtId="164" fontId="19" fillId="7" borderId="177" xfId="128" applyFont="1" applyFill="1" applyBorder="1" applyAlignment="1" applyProtection="1">
      <alignment horizontal="center" vertical="center"/>
      <protection locked="0"/>
    </xf>
    <xf numFmtId="164" fontId="19" fillId="7" borderId="195" xfId="128" applyFont="1" applyFill="1" applyBorder="1" applyAlignment="1" applyProtection="1">
      <alignment horizontal="center" vertical="center"/>
      <protection locked="0"/>
    </xf>
    <xf numFmtId="164" fontId="19" fillId="7" borderId="197" xfId="128" applyFont="1" applyFill="1" applyBorder="1" applyAlignment="1" applyProtection="1">
      <alignment horizontal="center" vertical="center"/>
      <protection locked="0"/>
    </xf>
    <xf numFmtId="164" fontId="18" fillId="7" borderId="189" xfId="128" applyFont="1" applyFill="1" applyBorder="1" applyAlignment="1" applyProtection="1">
      <alignment horizontal="center" vertical="center" wrapText="1"/>
      <protection locked="0"/>
    </xf>
    <xf numFmtId="164" fontId="18" fillId="7" borderId="191" xfId="128" applyFont="1" applyFill="1" applyBorder="1" applyAlignment="1" applyProtection="1">
      <alignment horizontal="center" vertical="center" wrapText="1"/>
      <protection locked="0"/>
    </xf>
    <xf numFmtId="164" fontId="18" fillId="7" borderId="194" xfId="128" applyFont="1" applyFill="1" applyBorder="1" applyAlignment="1" applyProtection="1">
      <alignment horizontal="center" vertical="center" wrapText="1"/>
      <protection locked="0"/>
    </xf>
    <xf numFmtId="164" fontId="18" fillId="7" borderId="197" xfId="128" applyFont="1" applyFill="1" applyBorder="1" applyAlignment="1" applyProtection="1">
      <alignment horizontal="center" vertical="center" wrapText="1"/>
      <protection locked="0"/>
    </xf>
    <xf numFmtId="164" fontId="18" fillId="7" borderId="200" xfId="128" applyFont="1" applyFill="1" applyBorder="1" applyAlignment="1" applyProtection="1">
      <alignment horizontal="center" vertical="center" wrapText="1"/>
      <protection locked="0"/>
    </xf>
    <xf numFmtId="164" fontId="18" fillId="7" borderId="203" xfId="128" applyFont="1" applyFill="1" applyBorder="1" applyAlignment="1" applyProtection="1">
      <alignment horizontal="center" vertical="center" wrapText="1"/>
      <protection locked="0"/>
    </xf>
    <xf numFmtId="164" fontId="19" fillId="7" borderId="207" xfId="128" applyFont="1" applyFill="1" applyBorder="1" applyAlignment="1" applyProtection="1">
      <alignment horizontal="center" vertical="center"/>
    </xf>
    <xf numFmtId="164" fontId="19" fillId="7" borderId="209" xfId="128" applyFont="1" applyFill="1" applyBorder="1" applyAlignment="1" applyProtection="1">
      <alignment horizontal="center" vertical="center"/>
    </xf>
    <xf numFmtId="164" fontId="19" fillId="7" borderId="200" xfId="128" applyFont="1" applyFill="1" applyBorder="1" applyAlignment="1" applyProtection="1">
      <alignment horizontal="center" vertical="center"/>
    </xf>
    <xf numFmtId="164" fontId="19" fillId="7" borderId="203" xfId="128" applyFont="1" applyFill="1" applyBorder="1" applyAlignment="1" applyProtection="1">
      <alignment horizontal="center" vertical="center"/>
    </xf>
    <xf numFmtId="164" fontId="19" fillId="5" borderId="135" xfId="128" applyFont="1" applyFill="1" applyBorder="1" applyAlignment="1" applyProtection="1">
      <alignment horizontal="center" vertical="center"/>
    </xf>
    <xf numFmtId="0" fontId="11" fillId="6" borderId="155" xfId="0" applyFont="1" applyFill="1" applyBorder="1" applyAlignment="1">
      <alignment horizontal="center" vertical="center"/>
    </xf>
    <xf numFmtId="0" fontId="11" fillId="6" borderId="176" xfId="0" applyFont="1" applyFill="1" applyBorder="1" applyAlignment="1">
      <alignment horizontal="center" vertical="center"/>
    </xf>
    <xf numFmtId="0" fontId="34" fillId="3" borderId="155" xfId="0" applyFont="1" applyFill="1" applyBorder="1" applyAlignment="1">
      <alignment horizontal="center" vertical="center" wrapText="1"/>
    </xf>
    <xf numFmtId="0" fontId="34" fillId="3" borderId="175" xfId="0" applyFont="1" applyFill="1" applyBorder="1" applyAlignment="1">
      <alignment horizontal="center" vertical="center" wrapText="1"/>
    </xf>
    <xf numFmtId="0" fontId="34" fillId="3" borderId="176" xfId="0" applyFont="1" applyFill="1" applyBorder="1" applyAlignment="1">
      <alignment horizontal="center" vertical="center" wrapText="1"/>
    </xf>
    <xf numFmtId="1" fontId="19" fillId="0" borderId="16" xfId="0" applyNumberFormat="1" applyFont="1" applyBorder="1" applyAlignment="1">
      <alignment horizontal="center" vertical="center"/>
    </xf>
    <xf numFmtId="1" fontId="19" fillId="0" borderId="187" xfId="0" applyNumberFormat="1" applyFont="1" applyBorder="1" applyAlignment="1">
      <alignment horizontal="center" vertical="center"/>
    </xf>
    <xf numFmtId="0" fontId="19" fillId="0" borderId="164" xfId="0" applyFont="1" applyBorder="1" applyAlignment="1">
      <alignment horizontal="left" vertical="center"/>
    </xf>
    <xf numFmtId="0" fontId="19" fillId="0" borderId="167" xfId="0" applyFont="1" applyBorder="1" applyAlignment="1">
      <alignment horizontal="left" vertical="center"/>
    </xf>
    <xf numFmtId="164" fontId="19" fillId="7" borderId="206" xfId="128" applyFont="1" applyFill="1" applyBorder="1" applyAlignment="1" applyProtection="1">
      <alignment horizontal="center" vertical="center"/>
      <protection locked="0"/>
    </xf>
    <xf numFmtId="164" fontId="19" fillId="7" borderId="202" xfId="128" applyFont="1" applyFill="1" applyBorder="1" applyAlignment="1" applyProtection="1">
      <alignment horizontal="center" vertical="center"/>
      <protection locked="0"/>
    </xf>
    <xf numFmtId="164" fontId="19" fillId="5" borderId="164" xfId="128" applyFont="1" applyFill="1" applyBorder="1" applyAlignment="1" applyProtection="1">
      <alignment horizontal="center" vertical="center"/>
    </xf>
    <xf numFmtId="0" fontId="11" fillId="6" borderId="174" xfId="0" applyFont="1" applyFill="1" applyBorder="1" applyAlignment="1">
      <alignment horizontal="center" vertical="center"/>
    </xf>
    <xf numFmtId="0" fontId="11" fillId="6" borderId="175"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37" fontId="13" fillId="0" borderId="6" xfId="129" applyFont="1" applyBorder="1" applyAlignment="1">
      <alignment horizontal="center" vertical="center"/>
    </xf>
    <xf numFmtId="37" fontId="13" fillId="0" borderId="33" xfId="129" applyFont="1" applyBorder="1" applyAlignment="1">
      <alignment horizontal="center" vertical="center"/>
    </xf>
    <xf numFmtId="37" fontId="13" fillId="0" borderId="14" xfId="129" applyFont="1" applyBorder="1" applyAlignment="1">
      <alignment horizontal="center" vertical="center"/>
    </xf>
    <xf numFmtId="0" fontId="10" fillId="0" borderId="6" xfId="0" applyFont="1" applyBorder="1" applyAlignment="1">
      <alignment horizontal="center" vertical="center"/>
    </xf>
    <xf numFmtId="0" fontId="10" fillId="0" borderId="33" xfId="0" applyFont="1" applyBorder="1" applyAlignment="1">
      <alignment horizontal="center" vertical="center"/>
    </xf>
    <xf numFmtId="0" fontId="10" fillId="0" borderId="14" xfId="0" applyFont="1" applyBorder="1" applyAlignment="1">
      <alignment horizontal="center" vertical="center"/>
    </xf>
    <xf numFmtId="1" fontId="10" fillId="0" borderId="1" xfId="0" applyNumberFormat="1" applyFont="1" applyBorder="1" applyAlignment="1">
      <alignment horizontal="center"/>
    </xf>
    <xf numFmtId="1" fontId="10" fillId="0" borderId="1" xfId="0" applyNumberFormat="1" applyFont="1" applyBorder="1" applyAlignment="1">
      <alignment horizontal="center" vertical="center"/>
    </xf>
    <xf numFmtId="164" fontId="19" fillId="6" borderId="188" xfId="128" applyFont="1" applyFill="1" applyBorder="1" applyAlignment="1" applyProtection="1">
      <alignment horizontal="center" vertical="center"/>
    </xf>
    <xf numFmtId="0" fontId="11" fillId="9" borderId="7"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25" xfId="0" applyFont="1" applyFill="1" applyBorder="1" applyAlignment="1">
      <alignment horizontal="center" vertical="center" wrapText="1"/>
    </xf>
    <xf numFmtId="0" fontId="11" fillId="9" borderId="159" xfId="0" applyFont="1" applyFill="1" applyBorder="1" applyAlignment="1">
      <alignment horizontal="center" vertical="center" wrapText="1"/>
    </xf>
    <xf numFmtId="0" fontId="11" fillId="9" borderId="92" xfId="0" applyFont="1" applyFill="1" applyBorder="1" applyAlignment="1">
      <alignment horizontal="center" vertical="center" wrapText="1"/>
    </xf>
    <xf numFmtId="0" fontId="11" fillId="9" borderId="146" xfId="0" applyFont="1" applyFill="1" applyBorder="1" applyAlignment="1">
      <alignment horizontal="center" vertical="center" wrapText="1"/>
    </xf>
    <xf numFmtId="37" fontId="13" fillId="0" borderId="1" xfId="129" applyFont="1" applyBorder="1" applyAlignment="1">
      <alignment horizontal="center" vertical="center"/>
    </xf>
    <xf numFmtId="0" fontId="11" fillId="9" borderId="137" xfId="0" applyFont="1" applyFill="1" applyBorder="1" applyAlignment="1">
      <alignment horizontal="center" vertical="center" wrapText="1"/>
    </xf>
    <xf numFmtId="0" fontId="11" fillId="9" borderId="145" xfId="0" applyFont="1" applyFill="1" applyBorder="1" applyAlignment="1">
      <alignment horizontal="center" vertical="center" wrapText="1"/>
    </xf>
    <xf numFmtId="0" fontId="11" fillId="9" borderId="163" xfId="0" applyFont="1" applyFill="1" applyBorder="1" applyAlignment="1">
      <alignment horizontal="center" vertical="center" wrapText="1"/>
    </xf>
    <xf numFmtId="0" fontId="11" fillId="9" borderId="93" xfId="0" applyFont="1" applyFill="1" applyBorder="1" applyAlignment="1">
      <alignment horizontal="center" vertical="center" wrapText="1"/>
    </xf>
    <xf numFmtId="0" fontId="11" fillId="9" borderId="127" xfId="0" applyFont="1" applyFill="1" applyBorder="1" applyAlignment="1">
      <alignment horizontal="center" vertical="center" wrapText="1"/>
    </xf>
    <xf numFmtId="0" fontId="11" fillId="9" borderId="128" xfId="0" applyFont="1" applyFill="1" applyBorder="1" applyAlignment="1">
      <alignment horizontal="center" vertical="center" wrapText="1"/>
    </xf>
    <xf numFmtId="0" fontId="11" fillId="9" borderId="129"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0" fillId="0" borderId="1" xfId="0" applyFont="1" applyBorder="1" applyAlignment="1">
      <alignment horizontal="center" vertical="center"/>
    </xf>
    <xf numFmtId="0" fontId="11" fillId="9" borderId="151"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158" xfId="0" applyFont="1" applyFill="1" applyBorder="1" applyAlignment="1">
      <alignment horizontal="center" vertical="center" wrapText="1"/>
    </xf>
    <xf numFmtId="0" fontId="11" fillId="9" borderId="130" xfId="0" applyFont="1" applyFill="1" applyBorder="1" applyAlignment="1">
      <alignment horizontal="center" vertical="center" wrapText="1"/>
    </xf>
    <xf numFmtId="0" fontId="11" fillId="9" borderId="153" xfId="0" applyFont="1" applyFill="1" applyBorder="1" applyAlignment="1">
      <alignment horizontal="center" vertical="center" wrapText="1"/>
    </xf>
    <xf numFmtId="0" fontId="11" fillId="9" borderId="126" xfId="0" applyFont="1" applyFill="1" applyBorder="1" applyAlignment="1">
      <alignment horizontal="center" vertical="center" wrapText="1"/>
    </xf>
  </cellXfs>
  <cellStyles count="133">
    <cellStyle name="20% - Énfasis1 2" xfId="2" xr:uid="{00000000-0005-0000-0000-000000000000}"/>
    <cellStyle name="40% - Énfasis2 2" xfId="6" xr:uid="{00000000-0005-0000-0000-000001000000}"/>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Millares" xfId="1" builtinId="3"/>
    <cellStyle name="Moneda" xfId="127" builtinId="4"/>
    <cellStyle name="Moneda [0]" xfId="128" builtinId="7"/>
    <cellStyle name="Nivel 1,2.3,5,6,9" xfId="131" xr:uid="{00000000-0005-0000-0000-00007B000000}"/>
    <cellStyle name="Nivel 4" xfId="130" xr:uid="{00000000-0005-0000-0000-00007C000000}"/>
    <cellStyle name="Nivel 7" xfId="132" xr:uid="{00000000-0005-0000-0000-00007D000000}"/>
    <cellStyle name="Normal" xfId="0" builtinId="0"/>
    <cellStyle name="Normal 2" xfId="3" xr:uid="{00000000-0005-0000-0000-00007F000000}"/>
    <cellStyle name="Normal 2 2" xfId="4" xr:uid="{00000000-0005-0000-0000-000080000000}"/>
    <cellStyle name="Normal 2 2 2" xfId="7" xr:uid="{00000000-0005-0000-0000-000081000000}"/>
    <cellStyle name="Normal 3" xfId="129" xr:uid="{00000000-0005-0000-0000-000082000000}"/>
    <cellStyle name="Normal 4" xfId="8" xr:uid="{00000000-0005-0000-0000-000083000000}"/>
    <cellStyle name="Normal 6" xfId="5" xr:uid="{00000000-0005-0000-0000-000084000000}"/>
  </cellStyles>
  <dxfs count="330">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2" formatCode="&quot;0&quot;0"/>
    </dxf>
    <dxf>
      <numFmt numFmtId="172" formatCode="&quot;0&quot;0"/>
    </dxf>
    <dxf>
      <numFmt numFmtId="172" formatCode="&quot;0&quot;0"/>
    </dxf>
    <dxf>
      <numFmt numFmtId="173" formatCode="&quot;0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3" formatCode="&quot;00&quot;0"/>
    </dxf>
    <dxf>
      <numFmt numFmtId="172" formatCode="&quot;0&quot;0"/>
    </dxf>
    <dxf>
      <numFmt numFmtId="173" formatCode="&quot;00&quot;0"/>
    </dxf>
    <dxf>
      <numFmt numFmtId="172" formatCode="&quot;0&quot;0"/>
    </dxf>
    <dxf>
      <numFmt numFmtId="172" formatCode="&quot;0&quot;0"/>
    </dxf>
    <dxf>
      <numFmt numFmtId="172" formatCode="&quot;0&quot;0"/>
    </dxf>
    <dxf>
      <numFmt numFmtId="172" formatCode="&quot;0&quot;0"/>
    </dxf>
    <dxf>
      <numFmt numFmtId="173" formatCode="&quot;0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3" formatCode="&quot;0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
      <numFmt numFmtId="173" formatCode="&quot;00&quot;0"/>
    </dxf>
    <dxf>
      <numFmt numFmtId="172" formatCode="&quot;0&quot;0"/>
    </dxf>
    <dxf>
      <numFmt numFmtId="172" formatCode="&quot;0&quot;0"/>
    </dxf>
  </dxfs>
  <tableStyles count="0" defaultTableStyle="TableStyleMedium2" defaultPivotStyle="PivotStyleLight16"/>
  <colors>
    <mruColors>
      <color rgb="FF790909"/>
      <color rgb="FF8D0B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9</xdr:row>
      <xdr:rowOff>127001</xdr:rowOff>
    </xdr:from>
    <xdr:to>
      <xdr:col>8</xdr:col>
      <xdr:colOff>952499</xdr:colOff>
      <xdr:row>13</xdr:row>
      <xdr:rowOff>119062</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14363" y="1829595"/>
          <a:ext cx="9982199" cy="563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 </a:t>
          </a:r>
          <a:r>
            <a:rPr lang="es-CO" sz="1000" baseline="0">
              <a:solidFill>
                <a:schemeClr val="dk1"/>
              </a:solidFill>
              <a:effectLst/>
              <a:latin typeface="+mn-lt"/>
              <a:ea typeface="+mn-ea"/>
              <a:cs typeface="+mn-cs"/>
            </a:rPr>
            <a:t>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LA EXPLICACIÓN DE SU ORIGEN O GENERACIÓN.</a:t>
          </a:r>
          <a:endParaRPr lang="es-CO" sz="1000">
            <a:effectLst/>
          </a:endParaRPr>
        </a:p>
      </xdr:txBody>
    </xdr:sp>
    <xdr:clientData/>
  </xdr:twoCellAnchor>
  <xdr:twoCellAnchor>
    <xdr:from>
      <xdr:col>2</xdr:col>
      <xdr:colOff>1</xdr:colOff>
      <xdr:row>20</xdr:row>
      <xdr:rowOff>0</xdr:rowOff>
    </xdr:from>
    <xdr:to>
      <xdr:col>8</xdr:col>
      <xdr:colOff>830036</xdr:colOff>
      <xdr:row>22</xdr:row>
      <xdr:rowOff>11906</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619126" y="2425473"/>
          <a:ext cx="9854973" cy="372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2</xdr:col>
      <xdr:colOff>11907</xdr:colOff>
      <xdr:row>15</xdr:row>
      <xdr:rowOff>11905</xdr:rowOff>
    </xdr:from>
    <xdr:to>
      <xdr:col>8</xdr:col>
      <xdr:colOff>964406</xdr:colOff>
      <xdr:row>19</xdr:row>
      <xdr:rowOff>83342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31032" y="2571749"/>
          <a:ext cx="9977437" cy="64293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ESTABLECIMIENTO  PÚBLICO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a:p>
          <a:pPr algn="ctr" eaLnBrk="1" fontAlgn="auto" latinLnBrk="0" hangingPunct="1"/>
          <a:endParaRPr lang="es-CO"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122465</xdr:colOff>
      <xdr:row>23</xdr:row>
      <xdr:rowOff>89959</xdr:rowOff>
    </xdr:from>
    <xdr:to>
      <xdr:col>8</xdr:col>
      <xdr:colOff>1250156</xdr:colOff>
      <xdr:row>24</xdr:row>
      <xdr:rowOff>130969</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051153" y="3090334"/>
          <a:ext cx="9640659" cy="18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xdr:txBody>
    </xdr:sp>
    <xdr:clientData/>
  </xdr:twoCellAnchor>
  <xdr:twoCellAnchor>
    <xdr:from>
      <xdr:col>3</xdr:col>
      <xdr:colOff>120954</xdr:colOff>
      <xdr:row>13</xdr:row>
      <xdr:rowOff>1</xdr:rowOff>
    </xdr:from>
    <xdr:to>
      <xdr:col>8</xdr:col>
      <xdr:colOff>1236738</xdr:colOff>
      <xdr:row>16</xdr:row>
      <xdr:rowOff>107156</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49642" y="2476501"/>
          <a:ext cx="10116909"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a:t>
          </a:r>
          <a:r>
            <a:rPr lang="es-CO" sz="1000" baseline="0">
              <a:solidFill>
                <a:schemeClr val="dk1"/>
              </a:solidFill>
              <a:effectLst/>
              <a:latin typeface="+mn-lt"/>
              <a:ea typeface="+mn-ea"/>
              <a:cs typeface="+mn-cs"/>
            </a:rPr>
            <a:t> 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O LA EXPLICACIÓN DE SU ORIGEN O GENERACIÓN.</a:t>
          </a:r>
          <a:endParaRPr lang="es-CO" sz="1000">
            <a:effectLst/>
          </a:endParaRPr>
        </a:p>
      </xdr:txBody>
    </xdr:sp>
    <xdr:clientData/>
  </xdr:twoCellAnchor>
  <xdr:twoCellAnchor>
    <xdr:from>
      <xdr:col>3</xdr:col>
      <xdr:colOff>106667</xdr:colOff>
      <xdr:row>17</xdr:row>
      <xdr:rowOff>104775</xdr:rowOff>
    </xdr:from>
    <xdr:to>
      <xdr:col>8</xdr:col>
      <xdr:colOff>1222451</xdr:colOff>
      <xdr:row>21</xdr:row>
      <xdr:rowOff>142874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35355" y="3152775"/>
          <a:ext cx="10116909" cy="62150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FONDO ESPECIAL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154522</xdr:colOff>
      <xdr:row>0</xdr:row>
      <xdr:rowOff>111125</xdr:rowOff>
    </xdr:from>
    <xdr:to>
      <xdr:col>13</xdr:col>
      <xdr:colOff>1118811</xdr:colOff>
      <xdr:row>5</xdr:row>
      <xdr:rowOff>23812</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14442022" y="111125"/>
          <a:ext cx="9031964" cy="627062"/>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00000000-0008-0000-0500-000003000000}"/>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a14="http://schemas.microsoft.com/office/drawing/2010/main" xmlns="">
                <a:solidFill>
                  <a:srgbClr val="FFFFFF"/>
                </a:solidFill>
              </a14:hiddenFill>
            </a:ext>
          </a:extLst>
        </xdr:spPr>
      </xdr:pic>
    </xdr:grpSp>
    <xdr:clientData/>
  </xdr:twoCellAnchor>
  <xdr:twoCellAnchor>
    <xdr:from>
      <xdr:col>7</xdr:col>
      <xdr:colOff>973667</xdr:colOff>
      <xdr:row>5</xdr:row>
      <xdr:rowOff>423334</xdr:rowOff>
    </xdr:from>
    <xdr:to>
      <xdr:col>14</xdr:col>
      <xdr:colOff>1014488</xdr:colOff>
      <xdr:row>6</xdr:row>
      <xdr:rowOff>95251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541000" y="1164167"/>
          <a:ext cx="13153571" cy="148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7</xdr:col>
      <xdr:colOff>1559151</xdr:colOff>
      <xdr:row>7</xdr:row>
      <xdr:rowOff>62100</xdr:rowOff>
    </xdr:from>
    <xdr:to>
      <xdr:col>14</xdr:col>
      <xdr:colOff>89578</xdr:colOff>
      <xdr:row>11</xdr:row>
      <xdr:rowOff>112447</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1727089" y="1062225"/>
          <a:ext cx="12806020"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LA COLUMNA </a:t>
          </a:r>
          <a:r>
            <a:rPr lang="es-CO" sz="1000" i="0" u="none"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OBSERVACIONES </a:t>
          </a:r>
          <a:r>
            <a:rPr lang="es-CO" sz="1000" baseline="0">
              <a:solidFill>
                <a:schemeClr val="dk1"/>
              </a:solidFill>
              <a:effectLst/>
              <a:latin typeface="+mn-lt"/>
              <a:ea typeface="+mn-ea"/>
              <a:cs typeface="+mn-cs"/>
            </a:rPr>
            <a:t>PARA REGISTRAR COMENTARIOS, ACLARACIONES, INDICACIONES DE ESTIMACIÓN, AMPLIACIÓN DEL CONCEPTO DE GASTO, PROPÓSITO DE USO DEL RECURSO, ASÍ COMO PARA SOPORTES Y JUSTIFICACIONES QUE CONSIDERE PERTINENTE</a:t>
          </a:r>
          <a:r>
            <a:rPr lang="es-CO" sz="1100" baseline="0">
              <a:solidFill>
                <a:schemeClr val="dk1"/>
              </a:solidFill>
              <a:effectLst/>
              <a:latin typeface="+mn-lt"/>
              <a:ea typeface="+mn-ea"/>
              <a:cs typeface="+mn-cs"/>
            </a:rPr>
            <a:t>.</a:t>
          </a:r>
          <a:endParaRPr lang="es-CO">
            <a:effectLst/>
          </a:endParaRPr>
        </a:p>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pageSetUpPr fitToPage="1"/>
  </sheetPr>
  <dimension ref="A1:J128"/>
  <sheetViews>
    <sheetView showGridLines="0" topLeftCell="A84" zoomScaleNormal="100" workbookViewId="0">
      <selection activeCell="F6" sqref="F6:H6"/>
    </sheetView>
  </sheetViews>
  <sheetFormatPr baseColWidth="10" defaultColWidth="11.42578125" defaultRowHeight="11.25" zeroHeight="1" outlineLevelRow="3"/>
  <cols>
    <col min="1" max="5" width="4.42578125" style="616" customWidth="1"/>
    <col min="6" max="6" width="64" style="233" customWidth="1"/>
    <col min="7" max="8" width="28.7109375" style="233" customWidth="1"/>
    <col min="9" max="9" width="41.42578125" style="233" customWidth="1"/>
    <col min="10" max="10" width="11.42578125" style="614" customWidth="1"/>
    <col min="11" max="16384" width="11.42578125" style="233"/>
  </cols>
  <sheetData>
    <row r="1" spans="1:10" s="2" customFormat="1">
      <c r="A1" s="796" t="s">
        <v>0</v>
      </c>
      <c r="B1" s="796"/>
      <c r="C1" s="796"/>
      <c r="D1" s="796"/>
      <c r="E1" s="796"/>
      <c r="F1" s="796"/>
      <c r="G1" s="796"/>
      <c r="H1" s="796"/>
      <c r="I1" s="796"/>
      <c r="J1" s="614"/>
    </row>
    <row r="2" spans="1:10" s="2" customFormat="1">
      <c r="A2" s="796" t="s">
        <v>77</v>
      </c>
      <c r="B2" s="796"/>
      <c r="C2" s="796"/>
      <c r="D2" s="796"/>
      <c r="E2" s="796"/>
      <c r="F2" s="796"/>
      <c r="G2" s="796"/>
      <c r="H2" s="796"/>
      <c r="I2" s="796"/>
      <c r="J2" s="614"/>
    </row>
    <row r="3" spans="1:10" s="2" customFormat="1">
      <c r="A3" s="796" t="s">
        <v>678</v>
      </c>
      <c r="B3" s="796"/>
      <c r="C3" s="796"/>
      <c r="D3" s="796"/>
      <c r="E3" s="796"/>
      <c r="F3" s="796"/>
      <c r="G3" s="796"/>
      <c r="H3" s="796"/>
      <c r="I3" s="796"/>
      <c r="J3" s="614"/>
    </row>
    <row r="4" spans="1:10" s="2" customFormat="1">
      <c r="A4" s="615"/>
      <c r="B4" s="615"/>
      <c r="C4" s="615"/>
      <c r="D4" s="615"/>
      <c r="E4" s="615"/>
      <c r="F4" s="614"/>
      <c r="G4" s="614"/>
      <c r="H4" s="614"/>
      <c r="I4" s="614"/>
      <c r="J4" s="614"/>
    </row>
    <row r="5" spans="1:10" s="2" customFormat="1" ht="39.75" customHeight="1">
      <c r="A5" s="616"/>
      <c r="B5" s="803" t="s">
        <v>36</v>
      </c>
      <c r="C5" s="804"/>
      <c r="D5" s="804"/>
      <c r="E5" s="805"/>
      <c r="F5" s="797" t="s">
        <v>131</v>
      </c>
      <c r="G5" s="798"/>
      <c r="H5" s="798"/>
      <c r="I5" s="614"/>
      <c r="J5" s="614"/>
    </row>
    <row r="6" spans="1:10" s="2" customFormat="1">
      <c r="A6" s="19"/>
      <c r="B6" s="806" t="s">
        <v>34</v>
      </c>
      <c r="C6" s="807"/>
      <c r="D6" s="807"/>
      <c r="E6" s="808"/>
      <c r="F6" s="799"/>
      <c r="G6" s="799"/>
      <c r="H6" s="799"/>
      <c r="I6" s="18"/>
      <c r="J6" s="18"/>
    </row>
    <row r="7" spans="1:10" s="2" customFormat="1" ht="15.75" customHeight="1">
      <c r="A7" s="63"/>
      <c r="B7" s="809" t="s">
        <v>125</v>
      </c>
      <c r="C7" s="810"/>
      <c r="D7" s="810"/>
      <c r="E7" s="811"/>
      <c r="F7" s="798" t="str">
        <f>IFERROR(VLOOKUP(F6,DESPLEGABLES!A1:B225,2,FALSE),"")</f>
        <v/>
      </c>
      <c r="G7" s="798"/>
      <c r="H7" s="798"/>
      <c r="I7" s="18"/>
      <c r="J7" s="18"/>
    </row>
    <row r="8" spans="1:10" s="2" customFormat="1">
      <c r="A8" s="615"/>
      <c r="B8" s="615"/>
      <c r="C8" s="615"/>
      <c r="D8" s="615"/>
      <c r="E8" s="615"/>
      <c r="F8" s="614"/>
      <c r="G8" s="614"/>
      <c r="H8" s="614"/>
      <c r="I8" s="614"/>
      <c r="J8" s="18"/>
    </row>
    <row r="9" spans="1:10" s="2" customFormat="1">
      <c r="A9" s="616"/>
      <c r="B9" s="615"/>
      <c r="C9" s="615"/>
      <c r="D9" s="615"/>
      <c r="E9" s="615"/>
      <c r="F9" s="309" t="s">
        <v>130</v>
      </c>
      <c r="G9" s="235">
        <f>+'Formulario 1.1A - Cálculo I-E.P'!C8</f>
        <v>2024</v>
      </c>
      <c r="H9" s="233"/>
      <c r="I9" s="617" t="s">
        <v>911</v>
      </c>
      <c r="J9" s="18"/>
    </row>
    <row r="10" spans="1:10" s="2" customFormat="1">
      <c r="A10" s="615"/>
      <c r="B10" s="615"/>
      <c r="C10" s="615"/>
      <c r="D10" s="615"/>
      <c r="E10" s="615"/>
      <c r="F10" s="614"/>
      <c r="G10" s="614"/>
      <c r="H10" s="614"/>
      <c r="I10" s="614"/>
      <c r="J10" s="18"/>
    </row>
    <row r="11" spans="1:10" s="2" customFormat="1">
      <c r="A11" s="615"/>
      <c r="B11" s="615"/>
      <c r="C11" s="615"/>
      <c r="D11" s="615"/>
      <c r="E11" s="615"/>
      <c r="F11" s="614"/>
      <c r="G11" s="614"/>
      <c r="H11" s="614"/>
      <c r="I11" s="614"/>
      <c r="J11" s="18"/>
    </row>
    <row r="12" spans="1:10" s="2" customFormat="1">
      <c r="A12" s="615"/>
      <c r="B12" s="615"/>
      <c r="C12" s="615"/>
      <c r="D12" s="615"/>
      <c r="E12" s="615"/>
      <c r="F12" s="614"/>
      <c r="G12" s="614"/>
      <c r="H12" s="614"/>
      <c r="I12" s="614"/>
      <c r="J12" s="18"/>
    </row>
    <row r="13" spans="1:10" s="2" customFormat="1">
      <c r="A13" s="615"/>
      <c r="B13" s="615"/>
      <c r="C13" s="615"/>
      <c r="D13" s="615"/>
      <c r="E13" s="615"/>
      <c r="F13" s="614"/>
      <c r="G13" s="614"/>
      <c r="H13" s="614"/>
      <c r="I13" s="614"/>
      <c r="J13" s="18"/>
    </row>
    <row r="14" spans="1:10" s="2" customFormat="1">
      <c r="A14" s="615"/>
      <c r="B14" s="615"/>
      <c r="C14" s="615"/>
      <c r="D14" s="615"/>
      <c r="E14" s="615"/>
      <c r="F14" s="614"/>
      <c r="G14" s="614"/>
      <c r="H14" s="614"/>
      <c r="I14" s="614"/>
      <c r="J14" s="18"/>
    </row>
    <row r="15" spans="1:10" s="2" customFormat="1">
      <c r="A15" s="615"/>
      <c r="B15" s="615"/>
      <c r="C15" s="615"/>
      <c r="D15" s="615"/>
      <c r="E15" s="615"/>
      <c r="F15" s="614"/>
      <c r="G15" s="614"/>
      <c r="H15" s="614"/>
      <c r="I15" s="614"/>
      <c r="J15" s="18"/>
    </row>
    <row r="16" spans="1:10" s="2" customFormat="1">
      <c r="A16" s="615"/>
      <c r="B16" s="615"/>
      <c r="C16" s="615"/>
      <c r="D16" s="615"/>
      <c r="E16" s="615"/>
      <c r="F16" s="614"/>
      <c r="G16" s="614"/>
      <c r="H16" s="614"/>
      <c r="I16" s="614"/>
      <c r="J16" s="18"/>
    </row>
    <row r="17" spans="1:10" s="2" customFormat="1">
      <c r="A17" s="615"/>
      <c r="B17" s="615"/>
      <c r="C17" s="615"/>
      <c r="D17" s="615"/>
      <c r="E17" s="615"/>
      <c r="F17" s="614"/>
      <c r="G17" s="614"/>
      <c r="H17" s="614"/>
      <c r="I17" s="614"/>
      <c r="J17" s="18"/>
    </row>
    <row r="18" spans="1:10" s="2" customFormat="1">
      <c r="A18" s="615"/>
      <c r="B18" s="615"/>
      <c r="C18" s="615"/>
      <c r="D18" s="615"/>
      <c r="E18" s="615"/>
      <c r="F18" s="614"/>
      <c r="G18" s="614"/>
      <c r="H18" s="614"/>
      <c r="I18" s="614"/>
      <c r="J18" s="18"/>
    </row>
    <row r="19" spans="1:10" s="2" customFormat="1">
      <c r="A19" s="615"/>
      <c r="B19" s="615"/>
      <c r="C19" s="615"/>
      <c r="D19" s="615"/>
      <c r="E19" s="615"/>
      <c r="F19" s="614"/>
      <c r="G19" s="614"/>
      <c r="H19" s="614"/>
      <c r="I19" s="614"/>
      <c r="J19" s="18"/>
    </row>
    <row r="20" spans="1:10" s="2" customFormat="1">
      <c r="A20" s="615"/>
      <c r="B20" s="615"/>
      <c r="C20" s="615"/>
      <c r="D20" s="615"/>
      <c r="E20" s="615"/>
      <c r="F20" s="614"/>
      <c r="G20" s="614"/>
      <c r="H20" s="614"/>
      <c r="I20" s="614"/>
      <c r="J20" s="18"/>
    </row>
    <row r="21" spans="1:10" s="2" customFormat="1">
      <c r="A21" s="615"/>
      <c r="B21" s="615"/>
      <c r="C21" s="615"/>
      <c r="D21" s="615"/>
      <c r="E21" s="615"/>
      <c r="F21" s="614"/>
      <c r="G21" s="614"/>
      <c r="H21" s="614"/>
      <c r="I21" s="614"/>
      <c r="J21" s="18"/>
    </row>
    <row r="22" spans="1:10" s="2" customFormat="1">
      <c r="A22" s="615"/>
      <c r="B22" s="615"/>
      <c r="C22" s="615"/>
      <c r="D22" s="615"/>
      <c r="E22" s="615"/>
      <c r="F22" s="614"/>
      <c r="G22" s="614"/>
      <c r="H22" s="614"/>
      <c r="I22" s="614"/>
      <c r="J22" s="18"/>
    </row>
    <row r="23" spans="1:10" s="2" customFormat="1" ht="12" thickBot="1">
      <c r="A23" s="615"/>
      <c r="B23" s="615"/>
      <c r="C23" s="615"/>
      <c r="D23" s="615"/>
      <c r="E23" s="615"/>
      <c r="F23" s="614"/>
      <c r="G23" s="614"/>
      <c r="H23" s="614"/>
      <c r="I23" s="614"/>
      <c r="J23" s="18"/>
    </row>
    <row r="24" spans="1:10" s="2" customFormat="1" ht="36.75" customHeight="1" thickTop="1" thickBot="1">
      <c r="A24" s="812" t="s">
        <v>30</v>
      </c>
      <c r="B24" s="813"/>
      <c r="C24" s="813"/>
      <c r="D24" s="813"/>
      <c r="E24" s="814"/>
      <c r="F24" s="794" t="s">
        <v>31</v>
      </c>
      <c r="G24" s="800" t="s">
        <v>32</v>
      </c>
      <c r="H24" s="800" t="s">
        <v>33</v>
      </c>
      <c r="I24" s="794" t="s">
        <v>340</v>
      </c>
      <c r="J24" s="18"/>
    </row>
    <row r="25" spans="1:10" s="2" customFormat="1" ht="12.75" thickTop="1" thickBot="1">
      <c r="A25" s="618">
        <v>1</v>
      </c>
      <c r="B25" s="619">
        <v>2</v>
      </c>
      <c r="C25" s="619">
        <v>3</v>
      </c>
      <c r="D25" s="619">
        <v>4</v>
      </c>
      <c r="E25" s="620">
        <v>5</v>
      </c>
      <c r="F25" s="795"/>
      <c r="G25" s="801"/>
      <c r="H25" s="802"/>
      <c r="I25" s="795"/>
      <c r="J25" s="18"/>
    </row>
    <row r="26" spans="1:10" s="2" customFormat="1" ht="12.75" thickTop="1" thickBot="1">
      <c r="A26" s="75">
        <v>1</v>
      </c>
      <c r="B26" s="75"/>
      <c r="C26" s="75"/>
      <c r="D26" s="75"/>
      <c r="E26" s="75"/>
      <c r="F26" s="82" t="s">
        <v>1</v>
      </c>
      <c r="G26" s="311">
        <f>G27</f>
        <v>0</v>
      </c>
      <c r="H26" s="311">
        <f>H27</f>
        <v>0</v>
      </c>
      <c r="I26" s="40"/>
      <c r="J26" s="18"/>
    </row>
    <row r="27" spans="1:10" s="2" customFormat="1" ht="12" outlineLevel="1" collapsed="1" thickBot="1">
      <c r="A27" s="76">
        <v>1</v>
      </c>
      <c r="B27" s="422" t="s">
        <v>385</v>
      </c>
      <c r="C27" s="76"/>
      <c r="D27" s="76"/>
      <c r="E27" s="76"/>
      <c r="F27" s="83" t="s">
        <v>2</v>
      </c>
      <c r="G27" s="335">
        <f>G28+G48+G55+G59+G62+G39</f>
        <v>0</v>
      </c>
      <c r="H27" s="335">
        <f>H28+H48+H55+H59+H62+H39</f>
        <v>0</v>
      </c>
      <c r="I27" s="44"/>
      <c r="J27" s="18"/>
    </row>
    <row r="28" spans="1:10" s="2" customFormat="1" outlineLevel="1">
      <c r="A28" s="77">
        <v>1</v>
      </c>
      <c r="B28" s="423" t="s">
        <v>385</v>
      </c>
      <c r="C28" s="77">
        <v>1</v>
      </c>
      <c r="D28" s="77"/>
      <c r="E28" s="77"/>
      <c r="F28" s="84" t="s">
        <v>3</v>
      </c>
      <c r="G28" s="339">
        <f>SUM(G29+G33+G35)</f>
        <v>0</v>
      </c>
      <c r="H28" s="339">
        <f>SUM(H29+H33+H35)</f>
        <v>0</v>
      </c>
      <c r="I28" s="41"/>
      <c r="J28" s="18"/>
    </row>
    <row r="29" spans="1:10" s="2" customFormat="1" outlineLevel="2">
      <c r="A29" s="78">
        <v>1</v>
      </c>
      <c r="B29" s="424" t="s">
        <v>385</v>
      </c>
      <c r="C29" s="78">
        <v>1</v>
      </c>
      <c r="D29" s="424" t="s">
        <v>384</v>
      </c>
      <c r="E29" s="78"/>
      <c r="F29" s="85" t="s">
        <v>376</v>
      </c>
      <c r="G29" s="318">
        <f>SUM(G30:G32)</f>
        <v>0</v>
      </c>
      <c r="H29" s="319">
        <f>SUM(H30:H32)</f>
        <v>0</v>
      </c>
      <c r="I29" s="64"/>
      <c r="J29" s="18"/>
    </row>
    <row r="30" spans="1:10" s="2" customFormat="1" outlineLevel="3">
      <c r="A30" s="79">
        <v>1</v>
      </c>
      <c r="B30" s="425" t="s">
        <v>385</v>
      </c>
      <c r="C30" s="79">
        <v>1</v>
      </c>
      <c r="D30" s="425" t="s">
        <v>384</v>
      </c>
      <c r="E30" s="97" t="str">
        <f>IFERROR(VLOOKUP(F30,DESPLEGABLES!J2:K4,2,FALSE),"")</f>
        <v/>
      </c>
      <c r="F30" s="12"/>
      <c r="G30" s="320"/>
      <c r="H30" s="340"/>
      <c r="I30" s="71"/>
      <c r="J30" s="18"/>
    </row>
    <row r="31" spans="1:10" s="2" customFormat="1" outlineLevel="3">
      <c r="A31" s="79">
        <v>1</v>
      </c>
      <c r="B31" s="425" t="s">
        <v>385</v>
      </c>
      <c r="C31" s="79">
        <v>1</v>
      </c>
      <c r="D31" s="425" t="s">
        <v>384</v>
      </c>
      <c r="E31" s="80" t="str">
        <f>IFERROR(VLOOKUP(F31,DESPLEGABLES!J2:K4,2,FALSE),"")</f>
        <v/>
      </c>
      <c r="F31" s="12"/>
      <c r="G31" s="428"/>
      <c r="H31" s="430"/>
      <c r="I31" s="431"/>
      <c r="J31" s="18"/>
    </row>
    <row r="32" spans="1:10" s="2" customFormat="1" outlineLevel="3">
      <c r="A32" s="79">
        <v>1</v>
      </c>
      <c r="B32" s="425" t="s">
        <v>385</v>
      </c>
      <c r="C32" s="79">
        <v>1</v>
      </c>
      <c r="D32" s="425" t="s">
        <v>384</v>
      </c>
      <c r="E32" s="79" t="str">
        <f>IFERROR(VLOOKUP(F32,DESPLEGABLES!J2:K4,2,FALSE),"")</f>
        <v/>
      </c>
      <c r="F32" s="12"/>
      <c r="G32" s="322"/>
      <c r="H32" s="429"/>
      <c r="I32" s="81"/>
      <c r="J32" s="18"/>
    </row>
    <row r="33" spans="1:10" s="2" customFormat="1" outlineLevel="2">
      <c r="A33" s="78">
        <v>1</v>
      </c>
      <c r="B33" s="424" t="s">
        <v>385</v>
      </c>
      <c r="C33" s="78">
        <v>1</v>
      </c>
      <c r="D33" s="424" t="s">
        <v>385</v>
      </c>
      <c r="E33" s="78"/>
      <c r="F33" s="85" t="s">
        <v>571</v>
      </c>
      <c r="G33" s="318">
        <f>SUM(G34:G34)</f>
        <v>0</v>
      </c>
      <c r="H33" s="318">
        <f>SUM(H34:H34)</f>
        <v>0</v>
      </c>
      <c r="I33" s="64"/>
      <c r="J33" s="18"/>
    </row>
    <row r="34" spans="1:10" s="2" customFormat="1" ht="10.5" customHeight="1" outlineLevel="3">
      <c r="A34" s="79">
        <v>1</v>
      </c>
      <c r="B34" s="425" t="s">
        <v>385</v>
      </c>
      <c r="C34" s="79">
        <v>1</v>
      </c>
      <c r="D34" s="425" t="s">
        <v>385</v>
      </c>
      <c r="E34" s="531" t="str">
        <f>IFERROR(VLOOKUP(F34,DESPLEGABLES!$J$7:$K$9,2,FALSE),"")</f>
        <v/>
      </c>
      <c r="F34" s="12"/>
      <c r="G34" s="578"/>
      <c r="H34" s="579"/>
      <c r="I34" s="42"/>
      <c r="J34" s="18"/>
    </row>
    <row r="35" spans="1:10" s="2" customFormat="1" outlineLevel="2">
      <c r="A35" s="78">
        <v>1</v>
      </c>
      <c r="B35" s="424" t="s">
        <v>385</v>
      </c>
      <c r="C35" s="78">
        <v>1</v>
      </c>
      <c r="D35" s="424" t="s">
        <v>388</v>
      </c>
      <c r="E35" s="580"/>
      <c r="F35" s="163" t="s">
        <v>572</v>
      </c>
      <c r="G35" s="581">
        <f>SUM(G36:G38)</f>
        <v>0</v>
      </c>
      <c r="H35" s="582">
        <f>SUM(H36:H38)</f>
        <v>0</v>
      </c>
      <c r="I35" s="405"/>
      <c r="J35" s="18"/>
    </row>
    <row r="36" spans="1:10" s="2" customFormat="1" outlineLevel="3">
      <c r="A36" s="79">
        <v>1</v>
      </c>
      <c r="B36" s="425" t="s">
        <v>385</v>
      </c>
      <c r="C36" s="79">
        <v>1</v>
      </c>
      <c r="D36" s="425" t="s">
        <v>388</v>
      </c>
      <c r="E36" s="99" t="str">
        <f>IFERROR(VLOOKUP(F36,DESPLEGABLES!$S$3:$T$23,2,FALSE),"")</f>
        <v/>
      </c>
      <c r="F36" s="585"/>
      <c r="G36" s="583"/>
      <c r="H36" s="584"/>
      <c r="I36" s="595"/>
      <c r="J36" s="596"/>
    </row>
    <row r="37" spans="1:10" s="2" customFormat="1" outlineLevel="3">
      <c r="A37" s="79">
        <v>1</v>
      </c>
      <c r="B37" s="425" t="s">
        <v>385</v>
      </c>
      <c r="C37" s="79">
        <v>1</v>
      </c>
      <c r="D37" s="425" t="s">
        <v>388</v>
      </c>
      <c r="E37" s="99" t="str">
        <f>IFERROR(VLOOKUP(F37,DESPLEGABLES!$S$3:$T$23,2,FALSE),"")</f>
        <v/>
      </c>
      <c r="F37" s="585"/>
      <c r="G37" s="583"/>
      <c r="H37" s="584"/>
      <c r="I37" s="595"/>
      <c r="J37" s="596"/>
    </row>
    <row r="38" spans="1:10" s="2" customFormat="1" outlineLevel="3">
      <c r="A38" s="79">
        <v>1</v>
      </c>
      <c r="B38" s="425" t="s">
        <v>385</v>
      </c>
      <c r="C38" s="79">
        <v>1</v>
      </c>
      <c r="D38" s="425" t="s">
        <v>388</v>
      </c>
      <c r="E38" s="99" t="str">
        <f>IFERROR(VLOOKUP(F38,DESPLEGABLES!$S$3:$T$23,2,FALSE),"")</f>
        <v/>
      </c>
      <c r="F38" s="585"/>
      <c r="G38" s="341"/>
      <c r="H38" s="342"/>
      <c r="I38" s="81"/>
      <c r="J38" s="18"/>
    </row>
    <row r="39" spans="1:10" s="2" customFormat="1" outlineLevel="1">
      <c r="A39" s="77">
        <v>1</v>
      </c>
      <c r="B39" s="423" t="s">
        <v>385</v>
      </c>
      <c r="C39" s="77">
        <v>2</v>
      </c>
      <c r="D39" s="77"/>
      <c r="E39" s="77"/>
      <c r="F39" s="165" t="s">
        <v>506</v>
      </c>
      <c r="G39" s="343">
        <f>SUM(G40:G47)</f>
        <v>0</v>
      </c>
      <c r="H39" s="344">
        <f>SUM(H40:H47)</f>
        <v>0</v>
      </c>
      <c r="I39" s="59"/>
      <c r="J39" s="18"/>
    </row>
    <row r="40" spans="1:10" s="2" customFormat="1" outlineLevel="1">
      <c r="A40" s="510">
        <v>1</v>
      </c>
      <c r="B40" s="511" t="s">
        <v>385</v>
      </c>
      <c r="C40" s="510">
        <v>2</v>
      </c>
      <c r="D40" s="510" t="str">
        <f>IFERROR(VLOOKUP(F40,DESPLEGABLES!$V$2:$W$74,2,FALSE),"")</f>
        <v/>
      </c>
      <c r="E40" s="654"/>
      <c r="F40" s="656"/>
      <c r="G40" s="655"/>
      <c r="H40" s="589"/>
      <c r="I40" s="590"/>
      <c r="J40" s="18"/>
    </row>
    <row r="41" spans="1:10" s="2" customFormat="1" outlineLevel="1">
      <c r="A41" s="510">
        <v>1</v>
      </c>
      <c r="B41" s="511" t="s">
        <v>385</v>
      </c>
      <c r="C41" s="510">
        <v>2</v>
      </c>
      <c r="D41" s="510" t="str">
        <f>IFERROR(VLOOKUP(F41,DESPLEGABLES!$V$2:$W$74,2,FALSE),"")</f>
        <v/>
      </c>
      <c r="E41" s="654"/>
      <c r="F41" s="656"/>
      <c r="G41" s="655"/>
      <c r="H41" s="589"/>
      <c r="I41" s="590"/>
      <c r="J41" s="18"/>
    </row>
    <row r="42" spans="1:10" s="2" customFormat="1" outlineLevel="1">
      <c r="A42" s="510">
        <v>1</v>
      </c>
      <c r="B42" s="511" t="s">
        <v>385</v>
      </c>
      <c r="C42" s="510">
        <v>2</v>
      </c>
      <c r="D42" s="510" t="str">
        <f>IFERROR(VLOOKUP(F42,DESPLEGABLES!$V$2:$W$74,2,FALSE),"")</f>
        <v/>
      </c>
      <c r="E42" s="654"/>
      <c r="F42" s="656"/>
      <c r="G42" s="588"/>
      <c r="H42" s="589"/>
      <c r="I42" s="590"/>
      <c r="J42" s="18"/>
    </row>
    <row r="43" spans="1:10" s="2" customFormat="1" outlineLevel="3">
      <c r="A43" s="510">
        <v>1</v>
      </c>
      <c r="B43" s="511" t="s">
        <v>385</v>
      </c>
      <c r="C43" s="510">
        <v>2</v>
      </c>
      <c r="D43" s="510" t="str">
        <f>IFERROR(VLOOKUP(F43,DESPLEGABLES!$V$2:$W$74,2,FALSE),"")</f>
        <v/>
      </c>
      <c r="E43" s="654"/>
      <c r="F43" s="656"/>
      <c r="G43" s="588"/>
      <c r="H43" s="586"/>
      <c r="I43" s="587"/>
      <c r="J43" s="18"/>
    </row>
    <row r="44" spans="1:10" s="2" customFormat="1" outlineLevel="3">
      <c r="A44" s="510">
        <v>1</v>
      </c>
      <c r="B44" s="511" t="s">
        <v>385</v>
      </c>
      <c r="C44" s="510">
        <v>2</v>
      </c>
      <c r="D44" s="510" t="str">
        <f>IFERROR(VLOOKUP(F44,DESPLEGABLES!$V$2:$W$74,2,FALSE),"")</f>
        <v/>
      </c>
      <c r="E44" s="510"/>
      <c r="F44" s="656"/>
      <c r="G44" s="588"/>
      <c r="H44" s="589"/>
      <c r="I44" s="590"/>
      <c r="J44" s="18"/>
    </row>
    <row r="45" spans="1:10" s="2" customFormat="1" outlineLevel="3">
      <c r="A45" s="510">
        <v>1</v>
      </c>
      <c r="B45" s="511" t="s">
        <v>385</v>
      </c>
      <c r="C45" s="510">
        <v>2</v>
      </c>
      <c r="D45" s="510" t="str">
        <f>IFERROR(VLOOKUP(F45,DESPLEGABLES!$V$2:$W$74,2,FALSE),"")</f>
        <v/>
      </c>
      <c r="E45" s="510"/>
      <c r="F45" s="656"/>
      <c r="G45" s="588"/>
      <c r="H45" s="589"/>
      <c r="I45" s="591"/>
      <c r="J45" s="18"/>
    </row>
    <row r="46" spans="1:10" s="2" customFormat="1" outlineLevel="3">
      <c r="A46" s="510">
        <v>1</v>
      </c>
      <c r="B46" s="511" t="s">
        <v>385</v>
      </c>
      <c r="C46" s="510">
        <v>2</v>
      </c>
      <c r="D46" s="510" t="str">
        <f>IFERROR(VLOOKUP(F46,DESPLEGABLES!$V$2:$W$74,2,FALSE),"")</f>
        <v/>
      </c>
      <c r="E46" s="510"/>
      <c r="F46" s="656"/>
      <c r="G46" s="588"/>
      <c r="H46" s="589"/>
      <c r="I46" s="591"/>
      <c r="J46" s="18"/>
    </row>
    <row r="47" spans="1:10" s="2" customFormat="1" outlineLevel="3">
      <c r="A47" s="510">
        <v>1</v>
      </c>
      <c r="B47" s="511" t="s">
        <v>385</v>
      </c>
      <c r="C47" s="510">
        <v>2</v>
      </c>
      <c r="D47" s="510" t="str">
        <f>IFERROR(VLOOKUP(F47,DESPLEGABLES!$V$2:$W$74,2,FALSE),"")</f>
        <v/>
      </c>
      <c r="E47" s="510"/>
      <c r="F47" s="656"/>
      <c r="G47" s="592"/>
      <c r="H47" s="593"/>
      <c r="I47" s="594"/>
      <c r="J47" s="18"/>
    </row>
    <row r="48" spans="1:10" s="2" customFormat="1" outlineLevel="1">
      <c r="A48" s="77">
        <v>1</v>
      </c>
      <c r="B48" s="423" t="s">
        <v>385</v>
      </c>
      <c r="C48" s="77">
        <v>3</v>
      </c>
      <c r="D48" s="77"/>
      <c r="E48" s="77"/>
      <c r="F48" s="84" t="s">
        <v>378</v>
      </c>
      <c r="G48" s="343">
        <f>G49+G54</f>
        <v>0</v>
      </c>
      <c r="H48" s="343">
        <f>H49+H54</f>
        <v>0</v>
      </c>
      <c r="I48" s="59"/>
      <c r="J48" s="18"/>
    </row>
    <row r="49" spans="1:10" s="2" customFormat="1" outlineLevel="2">
      <c r="A49" s="78">
        <v>1</v>
      </c>
      <c r="B49" s="424" t="s">
        <v>385</v>
      </c>
      <c r="C49" s="78">
        <v>3</v>
      </c>
      <c r="D49" s="424" t="s">
        <v>384</v>
      </c>
      <c r="E49" s="78"/>
      <c r="F49" s="85" t="s">
        <v>819</v>
      </c>
      <c r="G49" s="318">
        <f>SUM(G50:G53)</f>
        <v>0</v>
      </c>
      <c r="H49" s="318">
        <f>SUM(H50:H53)</f>
        <v>0</v>
      </c>
      <c r="I49" s="46"/>
      <c r="J49" s="18"/>
    </row>
    <row r="50" spans="1:10" s="2" customFormat="1" outlineLevel="3">
      <c r="A50" s="97">
        <v>1</v>
      </c>
      <c r="B50" s="427" t="s">
        <v>385</v>
      </c>
      <c r="C50" s="97">
        <v>3</v>
      </c>
      <c r="D50" s="425" t="s">
        <v>384</v>
      </c>
      <c r="E50" s="98" t="str">
        <f>IFERROR(VLOOKUP(F50,DESPLEGABLES!$G$14:$H$21,2,FALSE),"")</f>
        <v/>
      </c>
      <c r="F50" s="20"/>
      <c r="G50" s="325"/>
      <c r="H50" s="326"/>
      <c r="I50" s="43"/>
      <c r="J50" s="18"/>
    </row>
    <row r="51" spans="1:10" s="2" customFormat="1" outlineLevel="3">
      <c r="A51" s="97">
        <v>1</v>
      </c>
      <c r="B51" s="427" t="s">
        <v>385</v>
      </c>
      <c r="C51" s="97">
        <v>3</v>
      </c>
      <c r="D51" s="425" t="s">
        <v>384</v>
      </c>
      <c r="E51" s="98" t="str">
        <f>IFERROR(VLOOKUP(F51,DESPLEGABLES!$G$14:$H$21,2,FALSE),"")</f>
        <v/>
      </c>
      <c r="F51" s="20"/>
      <c r="G51" s="325"/>
      <c r="H51" s="326"/>
      <c r="I51" s="43"/>
      <c r="J51" s="18"/>
    </row>
    <row r="52" spans="1:10" s="2" customFormat="1" outlineLevel="3">
      <c r="A52" s="97">
        <v>1</v>
      </c>
      <c r="B52" s="427" t="s">
        <v>385</v>
      </c>
      <c r="C52" s="97">
        <v>3</v>
      </c>
      <c r="D52" s="425" t="s">
        <v>384</v>
      </c>
      <c r="E52" s="98" t="str">
        <f>IFERROR(VLOOKUP(F52,DESPLEGABLES!$G$14:$H$21,2,FALSE),"")</f>
        <v/>
      </c>
      <c r="F52" s="20"/>
      <c r="G52" s="325"/>
      <c r="H52" s="326"/>
      <c r="I52" s="43"/>
      <c r="J52" s="18"/>
    </row>
    <row r="53" spans="1:10" s="2" customFormat="1" outlineLevel="3">
      <c r="A53" s="97">
        <v>1</v>
      </c>
      <c r="B53" s="427" t="s">
        <v>385</v>
      </c>
      <c r="C53" s="97">
        <v>3</v>
      </c>
      <c r="D53" s="425" t="s">
        <v>384</v>
      </c>
      <c r="E53" s="98" t="str">
        <f>IFERROR(VLOOKUP(F53,DESPLEGABLES!$G$14:$H$21,2,FALSE),"")</f>
        <v/>
      </c>
      <c r="F53" s="20"/>
      <c r="G53" s="325"/>
      <c r="H53" s="326"/>
      <c r="I53" s="43"/>
      <c r="J53" s="18"/>
    </row>
    <row r="54" spans="1:10" s="2" customFormat="1" outlineLevel="2">
      <c r="A54" s="78">
        <v>1</v>
      </c>
      <c r="B54" s="424" t="s">
        <v>385</v>
      </c>
      <c r="C54" s="78">
        <v>3</v>
      </c>
      <c r="D54" s="424" t="s">
        <v>385</v>
      </c>
      <c r="E54" s="78"/>
      <c r="F54" s="85" t="s">
        <v>820</v>
      </c>
      <c r="G54" s="315"/>
      <c r="H54" s="315"/>
      <c r="I54" s="46"/>
      <c r="J54" s="18"/>
    </row>
    <row r="55" spans="1:10" s="2" customFormat="1" outlineLevel="1">
      <c r="A55" s="77">
        <v>1</v>
      </c>
      <c r="B55" s="423" t="s">
        <v>385</v>
      </c>
      <c r="C55" s="77">
        <v>4</v>
      </c>
      <c r="D55" s="77"/>
      <c r="E55" s="77"/>
      <c r="F55" s="84" t="s">
        <v>102</v>
      </c>
      <c r="G55" s="343">
        <f>SUM(G56:G58)</f>
        <v>0</v>
      </c>
      <c r="H55" s="343">
        <f>SUM(H56:H58)</f>
        <v>0</v>
      </c>
      <c r="I55" s="59"/>
      <c r="J55" s="18"/>
    </row>
    <row r="56" spans="1:10" s="2" customFormat="1" outlineLevel="2">
      <c r="A56" s="78">
        <v>1</v>
      </c>
      <c r="B56" s="424" t="s">
        <v>385</v>
      </c>
      <c r="C56" s="78">
        <v>4</v>
      </c>
      <c r="D56" s="78" t="str">
        <f>IFERROR(VLOOKUP(F56,DESPLEGABLES!Y1:Z6,2,FALSE),"")</f>
        <v/>
      </c>
      <c r="E56" s="78"/>
      <c r="F56" s="11"/>
      <c r="G56" s="315"/>
      <c r="H56" s="330"/>
      <c r="I56" s="61"/>
      <c r="J56" s="18"/>
    </row>
    <row r="57" spans="1:10" s="2" customFormat="1" outlineLevel="2">
      <c r="A57" s="78">
        <v>1</v>
      </c>
      <c r="B57" s="424" t="s">
        <v>385</v>
      </c>
      <c r="C57" s="78">
        <v>4</v>
      </c>
      <c r="D57" s="78" t="str">
        <f>IFERROR(VLOOKUP(F57,DESPLEGABLES!Y2:Z7,2,FALSE),"")</f>
        <v/>
      </c>
      <c r="E57" s="78"/>
      <c r="F57" s="11"/>
      <c r="G57" s="315"/>
      <c r="H57" s="330"/>
      <c r="I57" s="61"/>
      <c r="J57" s="18"/>
    </row>
    <row r="58" spans="1:10" s="2" customFormat="1" outlineLevel="2">
      <c r="A58" s="78">
        <v>1</v>
      </c>
      <c r="B58" s="424" t="s">
        <v>385</v>
      </c>
      <c r="C58" s="78">
        <v>4</v>
      </c>
      <c r="D58" s="78" t="str">
        <f>IFERROR(VLOOKUP(F58,DESPLEGABLES!Y3:Z8,2,FALSE),"")</f>
        <v/>
      </c>
      <c r="E58" s="78"/>
      <c r="F58" s="11"/>
      <c r="G58" s="315"/>
      <c r="H58" s="330"/>
      <c r="I58" s="61"/>
      <c r="J58" s="18"/>
    </row>
    <row r="59" spans="1:10" s="2" customFormat="1" outlineLevel="1">
      <c r="A59" s="77">
        <v>1</v>
      </c>
      <c r="B59" s="423" t="s">
        <v>385</v>
      </c>
      <c r="C59" s="77">
        <v>5</v>
      </c>
      <c r="D59" s="77"/>
      <c r="E59" s="77"/>
      <c r="F59" s="84" t="s">
        <v>4</v>
      </c>
      <c r="G59" s="345">
        <f>SUM(G60:G61)</f>
        <v>0</v>
      </c>
      <c r="H59" s="345">
        <f>SUM(H60:H61)</f>
        <v>0</v>
      </c>
      <c r="I59" s="60"/>
      <c r="J59" s="18"/>
    </row>
    <row r="60" spans="1:10" s="2" customFormat="1" outlineLevel="2">
      <c r="A60" s="78">
        <v>1</v>
      </c>
      <c r="B60" s="424" t="s">
        <v>385</v>
      </c>
      <c r="C60" s="78">
        <v>5</v>
      </c>
      <c r="D60" s="424" t="s">
        <v>384</v>
      </c>
      <c r="E60" s="78"/>
      <c r="F60" s="85" t="s">
        <v>580</v>
      </c>
      <c r="G60" s="315"/>
      <c r="H60" s="330"/>
      <c r="I60" s="61"/>
      <c r="J60" s="18"/>
    </row>
    <row r="61" spans="1:10" s="2" customFormat="1" outlineLevel="2">
      <c r="A61" s="78">
        <v>1</v>
      </c>
      <c r="B61" s="424" t="s">
        <v>385</v>
      </c>
      <c r="C61" s="78">
        <v>5</v>
      </c>
      <c r="D61" s="424" t="s">
        <v>385</v>
      </c>
      <c r="E61" s="78"/>
      <c r="F61" s="85" t="s">
        <v>5</v>
      </c>
      <c r="G61" s="315"/>
      <c r="H61" s="330"/>
      <c r="I61" s="61"/>
      <c r="J61" s="18"/>
    </row>
    <row r="62" spans="1:10" s="2" customFormat="1" outlineLevel="1">
      <c r="A62" s="77">
        <v>1</v>
      </c>
      <c r="B62" s="423" t="s">
        <v>385</v>
      </c>
      <c r="C62" s="77">
        <v>6</v>
      </c>
      <c r="D62" s="423"/>
      <c r="E62" s="77"/>
      <c r="F62" s="84" t="s">
        <v>6</v>
      </c>
      <c r="G62" s="345">
        <f>G63+G64+G65+G66+G69+G70+G71+G77+G78</f>
        <v>0</v>
      </c>
      <c r="H62" s="344">
        <f>H63+H64+H65+H66+H69+H70+H71+H77+H78</f>
        <v>0</v>
      </c>
      <c r="I62" s="59"/>
      <c r="J62" s="18"/>
    </row>
    <row r="63" spans="1:10" s="2" customFormat="1" outlineLevel="2">
      <c r="A63" s="78">
        <v>1</v>
      </c>
      <c r="B63" s="424" t="s">
        <v>385</v>
      </c>
      <c r="C63" s="78">
        <v>6</v>
      </c>
      <c r="D63" s="424" t="s">
        <v>384</v>
      </c>
      <c r="E63" s="78"/>
      <c r="F63" s="85" t="s">
        <v>23</v>
      </c>
      <c r="G63" s="315"/>
      <c r="H63" s="330"/>
      <c r="I63" s="61"/>
      <c r="J63" s="18"/>
    </row>
    <row r="64" spans="1:10" s="2" customFormat="1" outlineLevel="2">
      <c r="A64" s="78">
        <v>1</v>
      </c>
      <c r="B64" s="424" t="s">
        <v>385</v>
      </c>
      <c r="C64" s="78">
        <v>6</v>
      </c>
      <c r="D64" s="424" t="s">
        <v>385</v>
      </c>
      <c r="E64" s="78"/>
      <c r="F64" s="85" t="s">
        <v>87</v>
      </c>
      <c r="G64" s="315"/>
      <c r="H64" s="330"/>
      <c r="I64" s="61"/>
      <c r="J64" s="18"/>
    </row>
    <row r="65" spans="1:10" s="2" customFormat="1" outlineLevel="2">
      <c r="A65" s="78">
        <v>1</v>
      </c>
      <c r="B65" s="424" t="s">
        <v>385</v>
      </c>
      <c r="C65" s="78">
        <v>6</v>
      </c>
      <c r="D65" s="424" t="s">
        <v>388</v>
      </c>
      <c r="E65" s="78"/>
      <c r="F65" s="85" t="s">
        <v>510</v>
      </c>
      <c r="G65" s="315"/>
      <c r="H65" s="330"/>
      <c r="I65" s="61"/>
      <c r="J65" s="18"/>
    </row>
    <row r="66" spans="1:10" s="2" customFormat="1" outlineLevel="2">
      <c r="A66" s="78">
        <v>1</v>
      </c>
      <c r="B66" s="424" t="s">
        <v>385</v>
      </c>
      <c r="C66" s="78">
        <v>6</v>
      </c>
      <c r="D66" s="424" t="s">
        <v>389</v>
      </c>
      <c r="E66" s="78"/>
      <c r="F66" s="85" t="s">
        <v>501</v>
      </c>
      <c r="G66" s="318">
        <f>G67+G68</f>
        <v>0</v>
      </c>
      <c r="H66" s="323">
        <f>H67+H68</f>
        <v>0</v>
      </c>
      <c r="I66" s="61"/>
      <c r="J66" s="18"/>
    </row>
    <row r="67" spans="1:10" s="2" customFormat="1" outlineLevel="3">
      <c r="A67" s="79">
        <v>1</v>
      </c>
      <c r="B67" s="425" t="s">
        <v>385</v>
      </c>
      <c r="C67" s="79">
        <v>6</v>
      </c>
      <c r="D67" s="425" t="s">
        <v>389</v>
      </c>
      <c r="E67" s="425" t="s">
        <v>384</v>
      </c>
      <c r="F67" s="86" t="s">
        <v>511</v>
      </c>
      <c r="G67" s="320"/>
      <c r="H67" s="340"/>
      <c r="I67" s="71"/>
      <c r="J67" s="18"/>
    </row>
    <row r="68" spans="1:10" s="2" customFormat="1" outlineLevel="3">
      <c r="A68" s="79">
        <v>1</v>
      </c>
      <c r="B68" s="425" t="s">
        <v>385</v>
      </c>
      <c r="C68" s="79">
        <v>6</v>
      </c>
      <c r="D68" s="425" t="s">
        <v>389</v>
      </c>
      <c r="E68" s="425" t="s">
        <v>385</v>
      </c>
      <c r="F68" s="86" t="s">
        <v>512</v>
      </c>
      <c r="G68" s="322"/>
      <c r="H68" s="322"/>
      <c r="I68" s="72"/>
      <c r="J68" s="18"/>
    </row>
    <row r="69" spans="1:10" s="2" customFormat="1" outlineLevel="2">
      <c r="A69" s="78">
        <v>1</v>
      </c>
      <c r="B69" s="661" t="s">
        <v>385</v>
      </c>
      <c r="C69" s="78">
        <v>6</v>
      </c>
      <c r="D69" s="661" t="s">
        <v>390</v>
      </c>
      <c r="E69" s="78"/>
      <c r="F69" s="85" t="s">
        <v>1118</v>
      </c>
      <c r="G69" s="315"/>
      <c r="H69" s="330"/>
      <c r="I69" s="61"/>
      <c r="J69" s="18"/>
    </row>
    <row r="70" spans="1:10" s="2" customFormat="1" outlineLevel="2">
      <c r="A70" s="78">
        <v>1</v>
      </c>
      <c r="B70" s="424" t="s">
        <v>385</v>
      </c>
      <c r="C70" s="78">
        <v>6</v>
      </c>
      <c r="D70" s="424" t="s">
        <v>392</v>
      </c>
      <c r="E70" s="78"/>
      <c r="F70" s="85" t="s">
        <v>502</v>
      </c>
      <c r="G70" s="315"/>
      <c r="H70" s="330"/>
      <c r="I70" s="61"/>
      <c r="J70" s="18"/>
    </row>
    <row r="71" spans="1:10" s="2" customFormat="1" outlineLevel="2">
      <c r="A71" s="78">
        <v>1</v>
      </c>
      <c r="B71" s="424" t="s">
        <v>385</v>
      </c>
      <c r="C71" s="78">
        <v>6</v>
      </c>
      <c r="D71" s="424" t="s">
        <v>397</v>
      </c>
      <c r="E71" s="78"/>
      <c r="F71" s="85" t="s">
        <v>1119</v>
      </c>
      <c r="G71" s="323">
        <f>G72+G73+G74+G75+G76</f>
        <v>0</v>
      </c>
      <c r="H71" s="323">
        <f>H72+H73+H74+H75+H76</f>
        <v>0</v>
      </c>
      <c r="I71" s="61"/>
      <c r="J71" s="18"/>
    </row>
    <row r="72" spans="1:10" s="2" customFormat="1" outlineLevel="2">
      <c r="A72" s="79">
        <v>1</v>
      </c>
      <c r="B72" s="425" t="s">
        <v>385</v>
      </c>
      <c r="C72" s="79">
        <v>6</v>
      </c>
      <c r="D72" s="425" t="s">
        <v>397</v>
      </c>
      <c r="E72" s="425" t="s">
        <v>384</v>
      </c>
      <c r="F72" s="86" t="s">
        <v>1120</v>
      </c>
      <c r="G72" s="425"/>
      <c r="H72" s="340"/>
      <c r="I72" s="71"/>
      <c r="J72" s="18"/>
    </row>
    <row r="73" spans="1:10" s="2" customFormat="1" outlineLevel="2">
      <c r="A73" s="79">
        <v>1</v>
      </c>
      <c r="B73" s="425" t="s">
        <v>385</v>
      </c>
      <c r="C73" s="79">
        <v>6</v>
      </c>
      <c r="D73" s="425" t="s">
        <v>397</v>
      </c>
      <c r="E73" s="425" t="s">
        <v>385</v>
      </c>
      <c r="F73" s="86" t="s">
        <v>1121</v>
      </c>
      <c r="G73" s="425"/>
      <c r="H73" s="340"/>
      <c r="I73" s="71"/>
      <c r="J73" s="18"/>
    </row>
    <row r="74" spans="1:10" s="2" customFormat="1" outlineLevel="2">
      <c r="A74" s="79">
        <v>1</v>
      </c>
      <c r="B74" s="425" t="s">
        <v>385</v>
      </c>
      <c r="C74" s="79">
        <v>6</v>
      </c>
      <c r="D74" s="425" t="s">
        <v>397</v>
      </c>
      <c r="E74" s="425" t="s">
        <v>386</v>
      </c>
      <c r="F74" s="86" t="s">
        <v>1122</v>
      </c>
      <c r="G74" s="425"/>
      <c r="H74" s="340"/>
      <c r="I74" s="71"/>
      <c r="J74" s="18"/>
    </row>
    <row r="75" spans="1:10" s="2" customFormat="1" outlineLevel="2">
      <c r="A75" s="79">
        <v>1</v>
      </c>
      <c r="B75" s="425" t="s">
        <v>385</v>
      </c>
      <c r="C75" s="79">
        <v>6</v>
      </c>
      <c r="D75" s="425" t="s">
        <v>397</v>
      </c>
      <c r="E75" s="425" t="s">
        <v>388</v>
      </c>
      <c r="F75" s="86" t="s">
        <v>1123</v>
      </c>
      <c r="G75" s="79"/>
      <c r="H75" s="340"/>
      <c r="I75" s="71"/>
      <c r="J75" s="18"/>
    </row>
    <row r="76" spans="1:10" s="2" customFormat="1" ht="22.5" outlineLevel="2">
      <c r="A76" s="99">
        <v>1</v>
      </c>
      <c r="B76" s="527" t="s">
        <v>385</v>
      </c>
      <c r="C76" s="99">
        <v>6</v>
      </c>
      <c r="D76" s="527" t="s">
        <v>397</v>
      </c>
      <c r="E76" s="527" t="s">
        <v>389</v>
      </c>
      <c r="F76" s="721" t="s">
        <v>1140</v>
      </c>
      <c r="G76" s="99"/>
      <c r="H76" s="718"/>
      <c r="I76" s="719"/>
      <c r="J76" s="18"/>
    </row>
    <row r="77" spans="1:10" s="2" customFormat="1" outlineLevel="2">
      <c r="A77" s="522">
        <v>1</v>
      </c>
      <c r="B77" s="458" t="s">
        <v>385</v>
      </c>
      <c r="C77" s="522">
        <v>6</v>
      </c>
      <c r="D77" s="458" t="s">
        <v>400</v>
      </c>
      <c r="E77" s="522"/>
      <c r="F77" s="720" t="s">
        <v>1124</v>
      </c>
      <c r="G77" s="524"/>
      <c r="H77" s="330"/>
      <c r="I77" s="61"/>
      <c r="J77" s="18"/>
    </row>
    <row r="78" spans="1:10" s="2" customFormat="1" ht="12" outlineLevel="2" thickBot="1">
      <c r="A78" s="78">
        <v>1</v>
      </c>
      <c r="B78" s="424" t="s">
        <v>385</v>
      </c>
      <c r="C78" s="78">
        <v>6</v>
      </c>
      <c r="D78" s="78"/>
      <c r="E78" s="78"/>
      <c r="F78" s="11"/>
      <c r="G78" s="315"/>
      <c r="H78" s="330"/>
      <c r="I78" s="61"/>
      <c r="J78" s="18"/>
    </row>
    <row r="79" spans="1:10" s="2" customFormat="1" ht="12.75" thickTop="1" thickBot="1">
      <c r="A79" s="75">
        <v>2</v>
      </c>
      <c r="B79" s="426"/>
      <c r="C79" s="75"/>
      <c r="D79" s="75"/>
      <c r="E79" s="75"/>
      <c r="F79" s="82" t="s">
        <v>7</v>
      </c>
      <c r="G79" s="311">
        <f>+G80+G83+G86+G90+G98+G101+G85+G105+G106+G107+G109</f>
        <v>0</v>
      </c>
      <c r="H79" s="311">
        <f>+H80+H83+H86+H90+H98+H101+H85+H105+H106+H107+H109</f>
        <v>0</v>
      </c>
      <c r="I79" s="62"/>
      <c r="J79" s="18"/>
    </row>
    <row r="80" spans="1:10" s="2" customFormat="1" ht="12" outlineLevel="1" thickBot="1">
      <c r="A80" s="76">
        <v>2</v>
      </c>
      <c r="B80" s="422" t="s">
        <v>384</v>
      </c>
      <c r="C80" s="76"/>
      <c r="D80" s="76"/>
      <c r="E80" s="76"/>
      <c r="F80" s="83" t="s">
        <v>103</v>
      </c>
      <c r="G80" s="335">
        <f>SUM(G81:G82)</f>
        <v>0</v>
      </c>
      <c r="H80" s="336">
        <f>SUM(H81:H82)</f>
        <v>0</v>
      </c>
      <c r="I80" s="44"/>
      <c r="J80" s="18"/>
    </row>
    <row r="81" spans="1:10" s="2" customFormat="1" outlineLevel="2">
      <c r="A81" s="77">
        <v>2</v>
      </c>
      <c r="B81" s="423" t="s">
        <v>384</v>
      </c>
      <c r="C81" s="77">
        <v>1</v>
      </c>
      <c r="D81" s="77"/>
      <c r="E81" s="77"/>
      <c r="F81" s="84" t="s">
        <v>8</v>
      </c>
      <c r="G81" s="333"/>
      <c r="H81" s="334"/>
      <c r="I81" s="59"/>
      <c r="J81" s="18"/>
    </row>
    <row r="82" spans="1:10" s="2" customFormat="1" ht="12" outlineLevel="2" thickBot="1">
      <c r="A82" s="77">
        <v>2</v>
      </c>
      <c r="B82" s="423" t="s">
        <v>384</v>
      </c>
      <c r="C82" s="77">
        <v>2</v>
      </c>
      <c r="D82" s="77"/>
      <c r="E82" s="77"/>
      <c r="F82" s="84" t="s">
        <v>104</v>
      </c>
      <c r="G82" s="333"/>
      <c r="H82" s="334"/>
      <c r="I82" s="59"/>
      <c r="J82" s="18"/>
    </row>
    <row r="83" spans="1:10" s="2" customFormat="1" ht="12" outlineLevel="1" thickBot="1">
      <c r="A83" s="76">
        <v>2</v>
      </c>
      <c r="B83" s="422" t="s">
        <v>385</v>
      </c>
      <c r="C83" s="76"/>
      <c r="D83" s="76"/>
      <c r="E83" s="76"/>
      <c r="F83" s="83" t="s">
        <v>9</v>
      </c>
      <c r="G83" s="335">
        <f>G84</f>
        <v>0</v>
      </c>
      <c r="H83" s="336">
        <f>H84</f>
        <v>0</v>
      </c>
      <c r="I83" s="44"/>
      <c r="J83" s="18"/>
    </row>
    <row r="84" spans="1:10" s="2" customFormat="1" ht="12" outlineLevel="2" thickBot="1">
      <c r="A84" s="77">
        <v>2</v>
      </c>
      <c r="B84" s="423" t="s">
        <v>385</v>
      </c>
      <c r="C84" s="77">
        <v>1</v>
      </c>
      <c r="D84" s="77"/>
      <c r="E84" s="77"/>
      <c r="F84" s="84" t="s">
        <v>514</v>
      </c>
      <c r="G84" s="333"/>
      <c r="H84" s="334"/>
      <c r="I84" s="59"/>
      <c r="J84" s="18"/>
    </row>
    <row r="85" spans="1:10" s="2" customFormat="1" ht="12" outlineLevel="1" thickBot="1">
      <c r="A85" s="76">
        <v>2</v>
      </c>
      <c r="B85" s="422" t="s">
        <v>386</v>
      </c>
      <c r="C85" s="76"/>
      <c r="D85" s="76"/>
      <c r="E85" s="76"/>
      <c r="F85" s="83" t="s">
        <v>25</v>
      </c>
      <c r="G85" s="346"/>
      <c r="H85" s="347"/>
      <c r="I85" s="44"/>
      <c r="J85" s="18"/>
    </row>
    <row r="86" spans="1:10" s="2" customFormat="1" ht="12" outlineLevel="1" thickBot="1">
      <c r="A86" s="76">
        <v>2</v>
      </c>
      <c r="B86" s="422" t="s">
        <v>389</v>
      </c>
      <c r="C86" s="76"/>
      <c r="D86" s="76"/>
      <c r="E86" s="76"/>
      <c r="F86" s="83" t="s">
        <v>10</v>
      </c>
      <c r="G86" s="335">
        <f>SUM(G87+G88+G89)</f>
        <v>0</v>
      </c>
      <c r="H86" s="335">
        <f>SUM(H87+H88+H89)</f>
        <v>0</v>
      </c>
      <c r="I86" s="44"/>
      <c r="J86" s="18"/>
    </row>
    <row r="87" spans="1:10" s="2" customFormat="1" outlineLevel="2">
      <c r="A87" s="77">
        <v>2</v>
      </c>
      <c r="B87" s="423" t="s">
        <v>389</v>
      </c>
      <c r="C87" s="77">
        <v>1</v>
      </c>
      <c r="D87" s="77"/>
      <c r="E87" s="77"/>
      <c r="F87" s="84" t="s">
        <v>569</v>
      </c>
      <c r="G87" s="333"/>
      <c r="H87" s="334"/>
      <c r="I87" s="59"/>
      <c r="J87" s="18"/>
    </row>
    <row r="88" spans="1:10" s="2" customFormat="1" outlineLevel="2">
      <c r="A88" s="77">
        <v>2</v>
      </c>
      <c r="B88" s="423" t="s">
        <v>389</v>
      </c>
      <c r="C88" s="77">
        <v>2</v>
      </c>
      <c r="D88" s="77"/>
      <c r="E88" s="77"/>
      <c r="F88" s="84" t="s">
        <v>570</v>
      </c>
      <c r="G88" s="333"/>
      <c r="H88" s="334"/>
      <c r="I88" s="59"/>
      <c r="J88" s="18"/>
    </row>
    <row r="89" spans="1:10" s="2" customFormat="1" ht="12" outlineLevel="2" thickBot="1">
      <c r="A89" s="77">
        <v>2</v>
      </c>
      <c r="B89" s="423" t="s">
        <v>389</v>
      </c>
      <c r="C89" s="77">
        <v>3</v>
      </c>
      <c r="D89" s="77"/>
      <c r="E89" s="77"/>
      <c r="F89" s="84" t="s">
        <v>1118</v>
      </c>
      <c r="G89" s="333"/>
      <c r="H89" s="334"/>
      <c r="I89" s="59"/>
      <c r="J89" s="18"/>
    </row>
    <row r="90" spans="1:10" s="2" customFormat="1" ht="12" outlineLevel="1" thickBot="1">
      <c r="A90" s="76">
        <v>2</v>
      </c>
      <c r="B90" s="422" t="s">
        <v>390</v>
      </c>
      <c r="C90" s="76"/>
      <c r="D90" s="76"/>
      <c r="E90" s="76"/>
      <c r="F90" s="83" t="s">
        <v>11</v>
      </c>
      <c r="G90" s="335">
        <f>+SUM(G91:G97)</f>
        <v>0</v>
      </c>
      <c r="H90" s="336">
        <f>+SUM(H91:H97)</f>
        <v>0</v>
      </c>
      <c r="I90" s="44"/>
      <c r="J90" s="18"/>
    </row>
    <row r="91" spans="1:10" s="2" customFormat="1" outlineLevel="2">
      <c r="A91" s="77">
        <v>2</v>
      </c>
      <c r="B91" s="423" t="s">
        <v>390</v>
      </c>
      <c r="C91" s="77">
        <v>1</v>
      </c>
      <c r="D91" s="77"/>
      <c r="E91" s="77"/>
      <c r="F91" s="84" t="s">
        <v>12</v>
      </c>
      <c r="G91" s="333"/>
      <c r="H91" s="334"/>
      <c r="I91" s="59"/>
      <c r="J91" s="18"/>
    </row>
    <row r="92" spans="1:10" s="2" customFormat="1" outlineLevel="2">
      <c r="A92" s="77">
        <v>2</v>
      </c>
      <c r="B92" s="423" t="s">
        <v>390</v>
      </c>
      <c r="C92" s="77">
        <v>2</v>
      </c>
      <c r="D92" s="77"/>
      <c r="E92" s="77"/>
      <c r="F92" s="84" t="s">
        <v>13</v>
      </c>
      <c r="G92" s="333"/>
      <c r="H92" s="334"/>
      <c r="I92" s="59"/>
      <c r="J92" s="18"/>
    </row>
    <row r="93" spans="1:10" s="2" customFormat="1" outlineLevel="2">
      <c r="A93" s="77">
        <v>2</v>
      </c>
      <c r="B93" s="423" t="s">
        <v>390</v>
      </c>
      <c r="C93" s="77">
        <v>3</v>
      </c>
      <c r="D93" s="77"/>
      <c r="E93" s="77"/>
      <c r="F93" s="84" t="s">
        <v>14</v>
      </c>
      <c r="G93" s="333"/>
      <c r="H93" s="334"/>
      <c r="I93" s="59"/>
      <c r="J93" s="18"/>
    </row>
    <row r="94" spans="1:10" s="2" customFormat="1" outlineLevel="2">
      <c r="A94" s="77">
        <v>2</v>
      </c>
      <c r="B94" s="423" t="s">
        <v>390</v>
      </c>
      <c r="C94" s="77">
        <v>4</v>
      </c>
      <c r="D94" s="77"/>
      <c r="E94" s="77"/>
      <c r="F94" s="84" t="s">
        <v>15</v>
      </c>
      <c r="G94" s="333"/>
      <c r="H94" s="334"/>
      <c r="I94" s="59"/>
      <c r="J94" s="18"/>
    </row>
    <row r="95" spans="1:10" s="2" customFormat="1" outlineLevel="2">
      <c r="A95" s="77">
        <v>2</v>
      </c>
      <c r="B95" s="423" t="s">
        <v>390</v>
      </c>
      <c r="C95" s="77">
        <v>5</v>
      </c>
      <c r="D95" s="77"/>
      <c r="E95" s="77"/>
      <c r="F95" s="84" t="s">
        <v>16</v>
      </c>
      <c r="G95" s="333"/>
      <c r="H95" s="334"/>
      <c r="I95" s="59"/>
      <c r="J95" s="18"/>
    </row>
    <row r="96" spans="1:10" s="2" customFormat="1" outlineLevel="2">
      <c r="A96" s="77">
        <v>2</v>
      </c>
      <c r="B96" s="423" t="s">
        <v>390</v>
      </c>
      <c r="C96" s="77">
        <v>6</v>
      </c>
      <c r="D96" s="77"/>
      <c r="E96" s="77"/>
      <c r="F96" s="84" t="s">
        <v>17</v>
      </c>
      <c r="G96" s="333"/>
      <c r="H96" s="334"/>
      <c r="I96" s="59"/>
      <c r="J96" s="18"/>
    </row>
    <row r="97" spans="1:10" s="2" customFormat="1" ht="12" outlineLevel="2" thickBot="1">
      <c r="A97" s="77">
        <v>2</v>
      </c>
      <c r="B97" s="423" t="s">
        <v>390</v>
      </c>
      <c r="C97" s="77">
        <v>7</v>
      </c>
      <c r="D97" s="77"/>
      <c r="E97" s="77"/>
      <c r="F97" s="84" t="s">
        <v>18</v>
      </c>
      <c r="G97" s="333"/>
      <c r="H97" s="334"/>
      <c r="I97" s="59"/>
      <c r="J97" s="18"/>
    </row>
    <row r="98" spans="1:10" s="2" customFormat="1" ht="12" outlineLevel="1" thickBot="1">
      <c r="A98" s="76">
        <v>2</v>
      </c>
      <c r="B98" s="422" t="s">
        <v>392</v>
      </c>
      <c r="C98" s="76"/>
      <c r="D98" s="76"/>
      <c r="E98" s="76"/>
      <c r="F98" s="83" t="s">
        <v>19</v>
      </c>
      <c r="G98" s="335">
        <f>+SUM(G99:G100)</f>
        <v>0</v>
      </c>
      <c r="H98" s="336">
        <f>+SUM(H99:H100)</f>
        <v>0</v>
      </c>
      <c r="I98" s="44"/>
      <c r="J98" s="18"/>
    </row>
    <row r="99" spans="1:10" s="2" customFormat="1" outlineLevel="2">
      <c r="A99" s="77">
        <v>2</v>
      </c>
      <c r="B99" s="423" t="s">
        <v>392</v>
      </c>
      <c r="C99" s="77">
        <v>2</v>
      </c>
      <c r="D99" s="77"/>
      <c r="E99" s="77"/>
      <c r="F99" s="84" t="s">
        <v>20</v>
      </c>
      <c r="G99" s="333"/>
      <c r="H99" s="334"/>
      <c r="I99" s="59"/>
      <c r="J99" s="18"/>
    </row>
    <row r="100" spans="1:10" s="2" customFormat="1" ht="12" outlineLevel="2" thickBot="1">
      <c r="A100" s="77">
        <v>2</v>
      </c>
      <c r="B100" s="423" t="s">
        <v>392</v>
      </c>
      <c r="C100" s="77">
        <v>3</v>
      </c>
      <c r="D100" s="77"/>
      <c r="E100" s="77"/>
      <c r="F100" s="84" t="s">
        <v>89</v>
      </c>
      <c r="G100" s="333"/>
      <c r="H100" s="334"/>
      <c r="I100" s="59"/>
      <c r="J100" s="18"/>
    </row>
    <row r="101" spans="1:10" s="2" customFormat="1" ht="12" outlineLevel="1" thickBot="1">
      <c r="A101" s="76">
        <v>2</v>
      </c>
      <c r="B101" s="422" t="s">
        <v>396</v>
      </c>
      <c r="C101" s="76"/>
      <c r="D101" s="76"/>
      <c r="E101" s="76"/>
      <c r="F101" s="83" t="s">
        <v>21</v>
      </c>
      <c r="G101" s="335">
        <f>+SUM(G102:G104)</f>
        <v>0</v>
      </c>
      <c r="H101" s="336">
        <f>+SUM(H102:H104)</f>
        <v>0</v>
      </c>
      <c r="I101" s="44"/>
      <c r="J101" s="18"/>
    </row>
    <row r="102" spans="1:10" s="2" customFormat="1" outlineLevel="2">
      <c r="A102" s="77">
        <v>2</v>
      </c>
      <c r="B102" s="423" t="s">
        <v>396</v>
      </c>
      <c r="C102" s="77">
        <v>1</v>
      </c>
      <c r="D102" s="77"/>
      <c r="E102" s="77"/>
      <c r="F102" s="84" t="s">
        <v>22</v>
      </c>
      <c r="G102" s="333"/>
      <c r="H102" s="334"/>
      <c r="I102" s="59"/>
      <c r="J102" s="18"/>
    </row>
    <row r="103" spans="1:10" s="2" customFormat="1" outlineLevel="2">
      <c r="A103" s="77">
        <v>2</v>
      </c>
      <c r="B103" s="423" t="s">
        <v>396</v>
      </c>
      <c r="C103" s="77">
        <v>2</v>
      </c>
      <c r="D103" s="77"/>
      <c r="E103" s="77"/>
      <c r="F103" s="84" t="s">
        <v>23</v>
      </c>
      <c r="G103" s="333"/>
      <c r="H103" s="334"/>
      <c r="I103" s="59"/>
      <c r="J103" s="18"/>
    </row>
    <row r="104" spans="1:10" s="2" customFormat="1" ht="12" outlineLevel="2" thickBot="1">
      <c r="A104" s="77">
        <v>2</v>
      </c>
      <c r="B104" s="423" t="s">
        <v>396</v>
      </c>
      <c r="C104" s="77">
        <v>3</v>
      </c>
      <c r="D104" s="77"/>
      <c r="E104" s="77"/>
      <c r="F104" s="84" t="s">
        <v>24</v>
      </c>
      <c r="G104" s="333"/>
      <c r="H104" s="334"/>
      <c r="I104" s="59"/>
      <c r="J104" s="18"/>
    </row>
    <row r="105" spans="1:10" s="2" customFormat="1" ht="12" outlineLevel="1" thickBot="1">
      <c r="A105" s="76">
        <v>2</v>
      </c>
      <c r="B105" s="422" t="s">
        <v>397</v>
      </c>
      <c r="C105" s="76"/>
      <c r="D105" s="76"/>
      <c r="E105" s="76"/>
      <c r="F105" s="83" t="s">
        <v>105</v>
      </c>
      <c r="G105" s="346"/>
      <c r="H105" s="347"/>
      <c r="I105" s="44"/>
      <c r="J105" s="18"/>
    </row>
    <row r="106" spans="1:10" s="2" customFormat="1" ht="12" outlineLevel="1" thickBot="1">
      <c r="A106" s="76">
        <v>2</v>
      </c>
      <c r="B106" s="422" t="s">
        <v>398</v>
      </c>
      <c r="C106" s="76"/>
      <c r="D106" s="76"/>
      <c r="E106" s="76"/>
      <c r="F106" s="83" t="s">
        <v>26</v>
      </c>
      <c r="G106" s="346"/>
      <c r="H106" s="347"/>
      <c r="I106" s="44"/>
      <c r="J106" s="18"/>
    </row>
    <row r="107" spans="1:10" s="2" customFormat="1" ht="12" outlineLevel="1" thickBot="1">
      <c r="A107" s="76">
        <v>2</v>
      </c>
      <c r="B107" s="422" t="s">
        <v>469</v>
      </c>
      <c r="C107" s="76"/>
      <c r="D107" s="76"/>
      <c r="E107" s="76"/>
      <c r="F107" s="83" t="s">
        <v>508</v>
      </c>
      <c r="G107" s="335">
        <f>G108</f>
        <v>0</v>
      </c>
      <c r="H107" s="336">
        <f>H108</f>
        <v>0</v>
      </c>
      <c r="I107" s="44"/>
      <c r="J107" s="18"/>
    </row>
    <row r="108" spans="1:10" s="2" customFormat="1" ht="12" outlineLevel="2" thickBot="1">
      <c r="A108" s="77">
        <v>2</v>
      </c>
      <c r="B108" s="423" t="s">
        <v>469</v>
      </c>
      <c r="C108" s="77" t="s">
        <v>29</v>
      </c>
      <c r="D108" s="77"/>
      <c r="E108" s="77"/>
      <c r="F108" s="84" t="s">
        <v>515</v>
      </c>
      <c r="G108" s="333"/>
      <c r="H108" s="334"/>
      <c r="I108" s="59"/>
      <c r="J108" s="18"/>
    </row>
    <row r="109" spans="1:10" s="2" customFormat="1" ht="12" outlineLevel="1" thickBot="1">
      <c r="A109" s="76">
        <v>2</v>
      </c>
      <c r="B109" s="422" t="s">
        <v>470</v>
      </c>
      <c r="C109" s="76"/>
      <c r="D109" s="76"/>
      <c r="E109" s="76"/>
      <c r="F109" s="87" t="s">
        <v>28</v>
      </c>
      <c r="G109" s="348"/>
      <c r="H109" s="349"/>
      <c r="I109" s="65"/>
      <c r="J109" s="18"/>
    </row>
    <row r="110" spans="1:10" s="2" customFormat="1" ht="21.75" customHeight="1" thickBot="1">
      <c r="A110" s="792" t="s">
        <v>573</v>
      </c>
      <c r="B110" s="792"/>
      <c r="C110" s="792"/>
      <c r="D110" s="792"/>
      <c r="E110" s="792"/>
      <c r="F110" s="793"/>
      <c r="G110" s="350">
        <f>G79+G26</f>
        <v>0</v>
      </c>
      <c r="H110" s="351">
        <f>H79+H26</f>
        <v>0</v>
      </c>
      <c r="I110" s="70"/>
      <c r="J110" s="18"/>
    </row>
    <row r="111" spans="1:10" s="2" customFormat="1">
      <c r="A111" s="18"/>
      <c r="B111" s="18"/>
      <c r="C111" s="18"/>
      <c r="D111" s="18"/>
      <c r="E111" s="18"/>
      <c r="F111" s="18"/>
      <c r="G111" s="18"/>
      <c r="H111" s="18"/>
      <c r="I111" s="18"/>
      <c r="J111" s="18"/>
    </row>
    <row r="112" spans="1:10" s="2" customFormat="1">
      <c r="A112" s="18"/>
      <c r="B112" s="18"/>
      <c r="C112" s="18"/>
      <c r="D112" s="18"/>
      <c r="E112" s="18"/>
      <c r="F112" s="18"/>
      <c r="G112" s="18"/>
      <c r="H112" s="18"/>
      <c r="I112" s="18"/>
      <c r="J112" s="18"/>
    </row>
    <row r="113" spans="1:10" s="2" customFormat="1">
      <c r="A113" s="18"/>
      <c r="B113" s="18"/>
      <c r="C113" s="18"/>
      <c r="D113" s="18"/>
      <c r="E113" s="18"/>
      <c r="G113" s="18"/>
      <c r="H113" s="18"/>
      <c r="I113" s="18"/>
      <c r="J113" s="18"/>
    </row>
    <row r="114" spans="1:10" s="2" customFormat="1" ht="12" thickBot="1">
      <c r="A114" s="18"/>
      <c r="B114" s="18"/>
      <c r="C114" s="18"/>
      <c r="D114" s="18"/>
      <c r="E114" s="18"/>
      <c r="F114" s="18" t="s">
        <v>39</v>
      </c>
      <c r="G114" s="1"/>
      <c r="H114" s="1"/>
      <c r="I114" s="18"/>
      <c r="J114" s="18"/>
    </row>
    <row r="115" spans="1:10" s="2" customFormat="1" ht="24" thickTop="1" thickBot="1">
      <c r="A115" s="18"/>
      <c r="B115" s="18"/>
      <c r="C115" s="18"/>
      <c r="D115" s="18"/>
      <c r="E115" s="18"/>
      <c r="F115" s="621" t="s">
        <v>31</v>
      </c>
      <c r="G115" s="621" t="s">
        <v>32</v>
      </c>
      <c r="H115" s="621" t="s">
        <v>33</v>
      </c>
      <c r="I115" s="18"/>
      <c r="J115" s="18"/>
    </row>
    <row r="116" spans="1:10" s="2" customFormat="1">
      <c r="A116" s="18"/>
      <c r="B116" s="18"/>
      <c r="C116" s="18"/>
      <c r="D116" s="18"/>
      <c r="E116" s="18"/>
      <c r="F116" s="622" t="s">
        <v>579</v>
      </c>
      <c r="G116" s="102">
        <f>G117+G118</f>
        <v>0</v>
      </c>
      <c r="H116" s="102">
        <f>H117+H118</f>
        <v>0</v>
      </c>
      <c r="I116" s="18"/>
      <c r="J116" s="18"/>
    </row>
    <row r="117" spans="1:10" s="2" customFormat="1">
      <c r="A117" s="18"/>
      <c r="B117" s="18"/>
      <c r="C117" s="18"/>
      <c r="D117" s="18"/>
      <c r="E117" s="18"/>
      <c r="F117" s="623" t="s">
        <v>40</v>
      </c>
      <c r="G117" s="103">
        <f>G26</f>
        <v>0</v>
      </c>
      <c r="H117" s="103">
        <f>H26</f>
        <v>0</v>
      </c>
      <c r="I117" s="18"/>
      <c r="J117" s="18"/>
    </row>
    <row r="118" spans="1:10" s="2" customFormat="1">
      <c r="A118" s="18"/>
      <c r="B118" s="18"/>
      <c r="C118" s="18"/>
      <c r="D118" s="18"/>
      <c r="E118" s="18"/>
      <c r="F118" s="624" t="s">
        <v>41</v>
      </c>
      <c r="G118" s="104">
        <f>G79</f>
        <v>0</v>
      </c>
      <c r="H118" s="104">
        <f>H79</f>
        <v>0</v>
      </c>
      <c r="I118" s="18"/>
      <c r="J118" s="18"/>
    </row>
    <row r="119" spans="1:10" hidden="1">
      <c r="A119" s="614"/>
      <c r="B119" s="614"/>
      <c r="C119" s="614"/>
      <c r="D119" s="614"/>
      <c r="E119" s="614"/>
      <c r="F119" s="614"/>
      <c r="G119" s="614"/>
      <c r="H119" s="614"/>
      <c r="I119" s="614"/>
    </row>
    <row r="120" spans="1:10" hidden="1">
      <c r="A120" s="614"/>
      <c r="B120" s="614"/>
      <c r="C120" s="614"/>
      <c r="D120" s="614"/>
      <c r="E120" s="614"/>
      <c r="F120" s="614"/>
      <c r="G120" s="614"/>
      <c r="H120" s="614"/>
      <c r="I120" s="614"/>
    </row>
    <row r="121" spans="1:10" hidden="1">
      <c r="A121" s="614"/>
      <c r="B121" s="614"/>
      <c r="C121" s="614"/>
      <c r="D121" s="614"/>
      <c r="E121" s="614"/>
      <c r="F121" s="614"/>
      <c r="G121" s="614"/>
      <c r="H121" s="614"/>
      <c r="I121" s="614"/>
    </row>
    <row r="122" spans="1:10" hidden="1">
      <c r="A122" s="614"/>
      <c r="B122" s="614"/>
      <c r="C122" s="614"/>
      <c r="D122" s="614"/>
      <c r="E122" s="614"/>
      <c r="F122" s="614"/>
      <c r="G122" s="614"/>
      <c r="H122" s="614"/>
      <c r="I122" s="614"/>
    </row>
    <row r="123" spans="1:10" hidden="1">
      <c r="A123" s="614"/>
      <c r="B123" s="614"/>
      <c r="C123" s="614"/>
      <c r="D123" s="614"/>
      <c r="E123" s="614"/>
      <c r="F123" s="614"/>
      <c r="G123" s="614"/>
      <c r="H123" s="614"/>
      <c r="I123" s="614"/>
    </row>
    <row r="124" spans="1:10" hidden="1">
      <c r="A124" s="614"/>
      <c r="B124" s="614"/>
      <c r="C124" s="614"/>
      <c r="D124" s="614"/>
      <c r="E124" s="614"/>
      <c r="F124" s="614"/>
      <c r="G124" s="614"/>
      <c r="H124" s="614"/>
      <c r="I124" s="614"/>
    </row>
    <row r="125" spans="1:10" hidden="1">
      <c r="A125" s="614"/>
      <c r="B125" s="614"/>
      <c r="C125" s="614"/>
      <c r="D125" s="614"/>
      <c r="E125" s="614"/>
      <c r="F125" s="614"/>
      <c r="G125" s="614"/>
      <c r="H125" s="614"/>
      <c r="I125" s="614"/>
    </row>
    <row r="126" spans="1:10" hidden="1">
      <c r="A126" s="614"/>
      <c r="B126" s="614"/>
      <c r="C126" s="614"/>
      <c r="D126" s="614"/>
      <c r="E126" s="614"/>
      <c r="F126" s="614"/>
      <c r="G126" s="614"/>
      <c r="H126" s="614"/>
      <c r="I126" s="614"/>
    </row>
    <row r="127" spans="1:10" hidden="1">
      <c r="A127" s="614"/>
      <c r="B127" s="614"/>
      <c r="C127" s="614"/>
      <c r="D127" s="614"/>
      <c r="E127" s="614"/>
      <c r="F127" s="614"/>
      <c r="G127" s="614"/>
      <c r="H127" s="614"/>
      <c r="I127" s="614"/>
    </row>
    <row r="128" spans="1:10" hidden="1">
      <c r="A128" s="614"/>
      <c r="B128" s="614"/>
      <c r="C128" s="614"/>
      <c r="D128" s="614"/>
      <c r="E128" s="614"/>
      <c r="F128" s="614"/>
      <c r="G128" s="614"/>
      <c r="H128" s="614"/>
      <c r="I128" s="614"/>
    </row>
  </sheetData>
  <sheetProtection sheet="1" selectLockedCells="1"/>
  <dataConsolidate/>
  <mergeCells count="15">
    <mergeCell ref="A110:F110"/>
    <mergeCell ref="I24:I25"/>
    <mergeCell ref="A1:I1"/>
    <mergeCell ref="A2:I2"/>
    <mergeCell ref="A3:I3"/>
    <mergeCell ref="F5:H5"/>
    <mergeCell ref="F6:H6"/>
    <mergeCell ref="F7:H7"/>
    <mergeCell ref="F24:F25"/>
    <mergeCell ref="G24:G25"/>
    <mergeCell ref="H24:H25"/>
    <mergeCell ref="B5:E5"/>
    <mergeCell ref="B6:E6"/>
    <mergeCell ref="B7:E7"/>
    <mergeCell ref="A24:E24"/>
  </mergeCells>
  <pageMargins left="0.7" right="0.7" top="0.75" bottom="0.75" header="0.3" footer="0.3"/>
  <pageSetup scale="48" orientation="portrait" r:id="rId1"/>
  <ignoredErrors>
    <ignoredError sqref="C108" numberStoredAsText="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DESPLEGABLES!$J$2:$J$4</xm:f>
          </x14:formula1>
          <xm:sqref>F30:F32</xm:sqref>
        </x14:dataValidation>
        <x14:dataValidation type="list" allowBlank="1" showInputMessage="1" showErrorMessage="1" xr:uid="{00000000-0002-0000-0000-000001000000}">
          <x14:formula1>
            <xm:f>DESPLEGABLES!$J$7:$J$9</xm:f>
          </x14:formula1>
          <xm:sqref>F34</xm:sqref>
        </x14:dataValidation>
        <x14:dataValidation type="list" allowBlank="1" showInputMessage="1" showErrorMessage="1" xr:uid="{00000000-0002-0000-0000-000002000000}">
          <x14:formula1>
            <xm:f>DESPLEGABLES!$G$14:$G$21</xm:f>
          </x14:formula1>
          <xm:sqref>F50:F53</xm:sqref>
        </x14:dataValidation>
        <x14:dataValidation type="list" allowBlank="1" showInputMessage="1" showErrorMessage="1" xr:uid="{00000000-0002-0000-0000-000003000000}">
          <x14:formula1>
            <xm:f>DESPLEGABLES!$Y$2:$Y$6</xm:f>
          </x14:formula1>
          <xm:sqref>F56:F58</xm:sqref>
        </x14:dataValidation>
        <x14:dataValidation type="list" allowBlank="1" showInputMessage="1" showErrorMessage="1" xr:uid="{00000000-0002-0000-0000-000004000000}">
          <x14:formula1>
            <xm:f>DESPLEGABLES!$V$2:$V$74</xm:f>
          </x14:formula1>
          <xm:sqref>F40:F47</xm:sqref>
        </x14:dataValidation>
        <x14:dataValidation type="list" allowBlank="1" showInputMessage="1" showErrorMessage="1" xr:uid="{00000000-0002-0000-0000-000005000000}">
          <x14:formula1>
            <xm:f>DESPLEGABLES!$S$2:$S$23</xm:f>
          </x14:formula1>
          <xm:sqref>F36:F38</xm:sqref>
        </x14:dataValidation>
        <x14:dataValidation type="list" allowBlank="1" showInputMessage="1" showErrorMessage="1" xr:uid="{00000000-0002-0000-0000-000006000000}">
          <x14:formula1>
            <xm:f>DESPLEGABLES!$A$2:$A$225</xm:f>
          </x14:formula1>
          <xm:sqref>F6:H6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S188"/>
  <sheetViews>
    <sheetView showGridLines="0" zoomScale="110" zoomScaleNormal="110" zoomScalePageLayoutView="90" workbookViewId="0">
      <selection activeCell="E8" sqref="E8"/>
    </sheetView>
  </sheetViews>
  <sheetFormatPr baseColWidth="10" defaultColWidth="0" defaultRowHeight="11.25" zeroHeight="1"/>
  <cols>
    <col min="1" max="1" width="70.42578125" style="2" customWidth="1"/>
    <col min="2" max="2" width="35.140625" style="2" customWidth="1"/>
    <col min="3" max="15" width="13.42578125" style="2" customWidth="1"/>
    <col min="16" max="19" width="0" style="2" hidden="1" customWidth="1"/>
    <col min="20" max="16384" width="13.42578125" style="2" hidden="1"/>
  </cols>
  <sheetData>
    <row r="1" spans="1:16">
      <c r="A1" s="818" t="s">
        <v>42</v>
      </c>
      <c r="B1" s="818"/>
      <c r="C1" s="818"/>
      <c r="D1" s="818"/>
      <c r="E1" s="818"/>
      <c r="F1" s="818"/>
      <c r="G1" s="818"/>
      <c r="H1" s="818"/>
      <c r="I1" s="818"/>
      <c r="J1" s="818"/>
      <c r="K1" s="818"/>
      <c r="L1" s="818"/>
      <c r="M1" s="818"/>
      <c r="N1" s="818"/>
      <c r="O1" s="818"/>
      <c r="P1" s="818"/>
    </row>
    <row r="2" spans="1:16">
      <c r="A2" s="818" t="s">
        <v>77</v>
      </c>
      <c r="B2" s="818"/>
      <c r="C2" s="818"/>
      <c r="D2" s="818"/>
      <c r="E2" s="818"/>
      <c r="F2" s="818"/>
      <c r="G2" s="818"/>
      <c r="H2" s="818"/>
      <c r="I2" s="818"/>
      <c r="J2" s="818"/>
      <c r="K2" s="818"/>
      <c r="L2" s="818"/>
      <c r="M2" s="818"/>
      <c r="N2" s="818"/>
      <c r="O2" s="818"/>
      <c r="P2" s="818"/>
    </row>
    <row r="3" spans="1:16">
      <c r="A3" s="818" t="s">
        <v>679</v>
      </c>
      <c r="B3" s="818"/>
      <c r="C3" s="818"/>
      <c r="D3" s="818"/>
      <c r="E3" s="818"/>
      <c r="F3" s="818"/>
      <c r="G3" s="818"/>
      <c r="H3" s="818"/>
      <c r="I3" s="818"/>
      <c r="J3" s="818"/>
      <c r="K3" s="818"/>
      <c r="L3" s="818"/>
      <c r="M3" s="818"/>
      <c r="N3" s="818"/>
      <c r="O3" s="818"/>
      <c r="P3" s="818"/>
    </row>
    <row r="4" spans="1:16">
      <c r="A4" s="1"/>
      <c r="B4" s="1"/>
      <c r="C4" s="1"/>
      <c r="D4" s="1"/>
      <c r="E4" s="1"/>
      <c r="F4" s="1"/>
      <c r="G4" s="1"/>
      <c r="H4" s="1"/>
      <c r="I4" s="1"/>
      <c r="J4" s="1"/>
      <c r="K4" s="1"/>
      <c r="L4" s="1"/>
      <c r="M4" s="1"/>
      <c r="N4" s="1"/>
      <c r="O4" s="1"/>
      <c r="P4" s="1"/>
    </row>
    <row r="5" spans="1:16">
      <c r="A5" s="666" t="s">
        <v>34</v>
      </c>
      <c r="B5" s="820"/>
      <c r="C5" s="820"/>
      <c r="D5" s="820"/>
      <c r="E5" s="820"/>
      <c r="F5" s="820"/>
      <c r="G5" s="820"/>
      <c r="H5" s="1"/>
      <c r="I5" s="1"/>
      <c r="J5" s="1"/>
      <c r="K5" s="1"/>
      <c r="L5" s="1"/>
      <c r="M5" s="1"/>
      <c r="N5" s="1"/>
      <c r="O5" s="1"/>
      <c r="P5" s="1"/>
    </row>
    <row r="6" spans="1:16" ht="15" customHeight="1">
      <c r="A6" s="666" t="s">
        <v>125</v>
      </c>
      <c r="B6" s="819" t="str">
        <f>IFERROR(VLOOKUP(B5,DESPLEGABLES!A2:B225,2,FALSE),"")</f>
        <v/>
      </c>
      <c r="C6" s="819"/>
      <c r="D6" s="819"/>
      <c r="E6" s="819"/>
      <c r="F6" s="819"/>
      <c r="G6" s="819"/>
      <c r="H6" s="47"/>
      <c r="I6" s="1"/>
      <c r="J6" s="1"/>
      <c r="K6" s="1"/>
      <c r="L6" s="1"/>
      <c r="M6" s="1"/>
      <c r="N6" s="1"/>
      <c r="O6" s="1"/>
      <c r="P6" s="1"/>
    </row>
    <row r="7" spans="1:16">
      <c r="A7" s="1"/>
      <c r="B7" s="48"/>
      <c r="C7" s="1"/>
      <c r="D7" s="49"/>
      <c r="E7" s="1"/>
      <c r="F7" s="1"/>
      <c r="G7" s="1"/>
      <c r="H7" s="1"/>
      <c r="I7" s="1"/>
      <c r="J7" s="1"/>
      <c r="K7" s="468" t="s">
        <v>911</v>
      </c>
      <c r="L7" s="1"/>
      <c r="N7" s="1"/>
      <c r="O7" s="1"/>
      <c r="P7" s="1"/>
    </row>
    <row r="8" spans="1:16">
      <c r="A8" s="817" t="s">
        <v>43</v>
      </c>
      <c r="B8" s="817"/>
      <c r="C8" s="667">
        <v>2024</v>
      </c>
      <c r="D8" s="1"/>
      <c r="E8" s="1"/>
      <c r="F8" s="1"/>
      <c r="G8" s="1"/>
      <c r="H8" s="1"/>
      <c r="I8" s="1"/>
      <c r="J8" s="1"/>
      <c r="K8" s="1"/>
      <c r="L8" s="1"/>
      <c r="M8" s="1"/>
      <c r="N8" s="1"/>
      <c r="O8" s="1"/>
      <c r="P8" s="1"/>
    </row>
    <row r="9" spans="1:16" ht="12" thickBot="1">
      <c r="A9" s="1"/>
      <c r="B9" s="1"/>
      <c r="C9" s="1"/>
      <c r="D9" s="1"/>
      <c r="E9" s="1"/>
      <c r="F9" s="1"/>
      <c r="G9" s="1"/>
      <c r="H9" s="1"/>
      <c r="I9" s="1"/>
      <c r="J9" s="1"/>
      <c r="K9" s="1"/>
      <c r="L9" s="1"/>
      <c r="M9" s="1"/>
      <c r="N9" s="1"/>
      <c r="O9" s="1"/>
      <c r="P9" s="1"/>
    </row>
    <row r="10" spans="1:16" ht="19.5" customHeight="1" thickTop="1">
      <c r="A10" s="825" t="s">
        <v>44</v>
      </c>
      <c r="B10" s="815" t="s">
        <v>578</v>
      </c>
      <c r="C10" s="50"/>
      <c r="D10" s="821" t="s">
        <v>45</v>
      </c>
      <c r="E10" s="822"/>
      <c r="F10" s="823"/>
      <c r="G10" s="821" t="s">
        <v>46</v>
      </c>
      <c r="H10" s="822"/>
      <c r="I10" s="823"/>
      <c r="J10" s="821" t="s">
        <v>47</v>
      </c>
      <c r="K10" s="822"/>
      <c r="L10" s="822"/>
      <c r="M10" s="822"/>
      <c r="N10" s="822"/>
      <c r="O10" s="824"/>
      <c r="P10" s="1"/>
    </row>
    <row r="11" spans="1:16" ht="18.75" customHeight="1">
      <c r="A11" s="826"/>
      <c r="B11" s="816"/>
      <c r="C11" s="51" t="s">
        <v>48</v>
      </c>
      <c r="D11" s="51" t="s">
        <v>49</v>
      </c>
      <c r="E11" s="51" t="s">
        <v>50</v>
      </c>
      <c r="F11" s="51" t="s">
        <v>51</v>
      </c>
      <c r="G11" s="51" t="s">
        <v>49</v>
      </c>
      <c r="H11" s="51" t="s">
        <v>50</v>
      </c>
      <c r="I11" s="51" t="s">
        <v>51</v>
      </c>
      <c r="J11" s="827" t="s">
        <v>49</v>
      </c>
      <c r="K11" s="828"/>
      <c r="L11" s="827" t="s">
        <v>52</v>
      </c>
      <c r="M11" s="828"/>
      <c r="N11" s="178" t="s">
        <v>51</v>
      </c>
      <c r="O11" s="176" t="s">
        <v>53</v>
      </c>
      <c r="P11" s="1"/>
    </row>
    <row r="12" spans="1:16">
      <c r="A12" s="826"/>
      <c r="B12" s="816"/>
      <c r="C12" s="51" t="s">
        <v>54</v>
      </c>
      <c r="D12" s="51" t="s">
        <v>55</v>
      </c>
      <c r="E12" s="51" t="s">
        <v>56</v>
      </c>
      <c r="F12" s="51"/>
      <c r="G12" s="51" t="s">
        <v>55</v>
      </c>
      <c r="H12" s="51" t="s">
        <v>56</v>
      </c>
      <c r="I12" s="51"/>
      <c r="J12" s="51" t="s">
        <v>57</v>
      </c>
      <c r="K12" s="51" t="s">
        <v>58</v>
      </c>
      <c r="L12" s="51" t="s">
        <v>57</v>
      </c>
      <c r="M12" s="51" t="s">
        <v>50</v>
      </c>
      <c r="N12" s="51"/>
      <c r="O12" s="176" t="s">
        <v>59</v>
      </c>
      <c r="P12" s="1"/>
    </row>
    <row r="13" spans="1:16">
      <c r="A13" s="826"/>
      <c r="B13" s="816"/>
      <c r="C13" s="51"/>
      <c r="D13" s="51"/>
      <c r="E13" s="51" t="s">
        <v>60</v>
      </c>
      <c r="F13" s="51"/>
      <c r="G13" s="51"/>
      <c r="H13" s="51" t="s">
        <v>60</v>
      </c>
      <c r="I13" s="51"/>
      <c r="J13" s="51" t="s">
        <v>61</v>
      </c>
      <c r="K13" s="51" t="s">
        <v>55</v>
      </c>
      <c r="L13" s="51" t="s">
        <v>61</v>
      </c>
      <c r="M13" s="51" t="s">
        <v>60</v>
      </c>
      <c r="N13" s="51"/>
      <c r="O13" s="176" t="s">
        <v>62</v>
      </c>
      <c r="P13" s="1"/>
    </row>
    <row r="14" spans="1:16" ht="12" thickBot="1">
      <c r="A14" s="179">
        <v>1</v>
      </c>
      <c r="B14" s="175">
        <v>2</v>
      </c>
      <c r="C14" s="175">
        <v>3</v>
      </c>
      <c r="D14" s="175">
        <v>4</v>
      </c>
      <c r="E14" s="175">
        <v>5</v>
      </c>
      <c r="F14" s="175" t="s">
        <v>96</v>
      </c>
      <c r="G14" s="175">
        <v>7</v>
      </c>
      <c r="H14" s="175">
        <v>8</v>
      </c>
      <c r="I14" s="175" t="s">
        <v>97</v>
      </c>
      <c r="J14" s="175">
        <v>10</v>
      </c>
      <c r="K14" s="175" t="s">
        <v>98</v>
      </c>
      <c r="L14" s="175">
        <v>12</v>
      </c>
      <c r="M14" s="175" t="s">
        <v>99</v>
      </c>
      <c r="N14" s="175" t="s">
        <v>100</v>
      </c>
      <c r="O14" s="177" t="s">
        <v>101</v>
      </c>
      <c r="P14" s="1"/>
    </row>
    <row r="15" spans="1:16" ht="12.75" thickTop="1" thickBot="1">
      <c r="A15" s="668" t="s">
        <v>581</v>
      </c>
      <c r="B15" s="669"/>
      <c r="C15" s="241"/>
      <c r="D15" s="242"/>
      <c r="E15" s="243"/>
      <c r="F15" s="191">
        <f>F16+F29+F41+F49+F54+F179</f>
        <v>0</v>
      </c>
      <c r="G15" s="244"/>
      <c r="H15" s="245"/>
      <c r="I15" s="191">
        <f>I16+I29+I41+I49+I54+I179</f>
        <v>0</v>
      </c>
      <c r="J15" s="246"/>
      <c r="K15" s="244"/>
      <c r="L15" s="246"/>
      <c r="M15" s="245"/>
      <c r="N15" s="191">
        <f>N16+N29+N41+N49+N54+N179</f>
        <v>0</v>
      </c>
      <c r="O15" s="205">
        <f>O16+O29+O41+O49+O54+O179</f>
        <v>0</v>
      </c>
      <c r="P15" s="1"/>
    </row>
    <row r="16" spans="1:16" ht="12.75" thickTop="1" thickBot="1">
      <c r="A16" s="670" t="s">
        <v>582</v>
      </c>
      <c r="B16" s="671"/>
      <c r="C16" s="247"/>
      <c r="D16" s="248"/>
      <c r="E16" s="249"/>
      <c r="F16" s="192">
        <f>F17+F22+F25</f>
        <v>0</v>
      </c>
      <c r="G16" s="248"/>
      <c r="H16" s="250"/>
      <c r="I16" s="192">
        <f>I17+I22+I25</f>
        <v>0</v>
      </c>
      <c r="J16" s="251"/>
      <c r="K16" s="248"/>
      <c r="L16" s="251"/>
      <c r="M16" s="250"/>
      <c r="N16" s="192">
        <f>N17+N22+N25</f>
        <v>0</v>
      </c>
      <c r="O16" s="206">
        <f>O17+O22+O25</f>
        <v>0</v>
      </c>
      <c r="P16" s="1"/>
    </row>
    <row r="17" spans="1:16" ht="12" thickTop="1">
      <c r="A17" s="672" t="s">
        <v>583</v>
      </c>
      <c r="B17" s="673"/>
      <c r="C17" s="262"/>
      <c r="D17" s="263"/>
      <c r="E17" s="264"/>
      <c r="F17" s="199">
        <f>F21</f>
        <v>0</v>
      </c>
      <c r="G17" s="263"/>
      <c r="H17" s="265"/>
      <c r="I17" s="199">
        <f>I21</f>
        <v>0</v>
      </c>
      <c r="J17" s="266"/>
      <c r="K17" s="263"/>
      <c r="L17" s="266"/>
      <c r="M17" s="265"/>
      <c r="N17" s="199">
        <f>N21</f>
        <v>0</v>
      </c>
      <c r="O17" s="214">
        <f>O21</f>
        <v>0</v>
      </c>
      <c r="P17" s="1"/>
    </row>
    <row r="18" spans="1:16">
      <c r="A18" s="481"/>
      <c r="B18" s="674"/>
      <c r="C18" s="482"/>
      <c r="D18" s="483"/>
      <c r="E18" s="484"/>
      <c r="F18" s="782">
        <f>E18*D18</f>
        <v>0</v>
      </c>
      <c r="G18" s="483"/>
      <c r="H18" s="484"/>
      <c r="I18" s="782">
        <f>H18*G18</f>
        <v>0</v>
      </c>
      <c r="J18" s="482"/>
      <c r="K18" s="483">
        <f>G18*J18</f>
        <v>0</v>
      </c>
      <c r="L18" s="482"/>
      <c r="M18" s="484">
        <f>H18*L18</f>
        <v>0</v>
      </c>
      <c r="N18" s="782">
        <f>K18*M18</f>
        <v>0</v>
      </c>
      <c r="O18" s="782">
        <f>H18*K18</f>
        <v>0</v>
      </c>
      <c r="P18" s="1"/>
    </row>
    <row r="19" spans="1:16">
      <c r="A19" s="481"/>
      <c r="B19" s="674"/>
      <c r="C19" s="482"/>
      <c r="D19" s="483"/>
      <c r="E19" s="484"/>
      <c r="F19" s="782">
        <f>E19*D19</f>
        <v>0</v>
      </c>
      <c r="G19" s="483"/>
      <c r="H19" s="484"/>
      <c r="I19" s="782">
        <f>H19*G19</f>
        <v>0</v>
      </c>
      <c r="J19" s="482"/>
      <c r="K19" s="483">
        <f>G19*J19</f>
        <v>0</v>
      </c>
      <c r="L19" s="482"/>
      <c r="M19" s="484">
        <f>H19*L19</f>
        <v>0</v>
      </c>
      <c r="N19" s="782">
        <f>K19*M19</f>
        <v>0</v>
      </c>
      <c r="O19" s="782">
        <f>H19*K19</f>
        <v>0</v>
      </c>
      <c r="P19" s="1"/>
    </row>
    <row r="20" spans="1:16">
      <c r="A20" s="481"/>
      <c r="B20" s="674"/>
      <c r="C20" s="482"/>
      <c r="D20" s="483"/>
      <c r="E20" s="484"/>
      <c r="F20" s="782">
        <f>E20*D20</f>
        <v>0</v>
      </c>
      <c r="G20" s="483"/>
      <c r="H20" s="484"/>
      <c r="I20" s="782">
        <f>H20*G20</f>
        <v>0</v>
      </c>
      <c r="J20" s="482"/>
      <c r="K20" s="483">
        <f>G20*J20</f>
        <v>0</v>
      </c>
      <c r="L20" s="482"/>
      <c r="M20" s="484">
        <f>H20*L20</f>
        <v>0</v>
      </c>
      <c r="N20" s="782">
        <f>K20*M20</f>
        <v>0</v>
      </c>
      <c r="O20" s="782">
        <f>H20*K20</f>
        <v>0</v>
      </c>
      <c r="P20" s="1"/>
    </row>
    <row r="21" spans="1:16" ht="12" thickBot="1">
      <c r="A21" s="650" t="s">
        <v>63</v>
      </c>
      <c r="B21" s="675"/>
      <c r="C21" s="676"/>
      <c r="D21" s="225">
        <f>SUM(D18:D20)</f>
        <v>0</v>
      </c>
      <c r="E21" s="197"/>
      <c r="F21" s="197">
        <f>SUM(F18:F20)</f>
        <v>0</v>
      </c>
      <c r="G21" s="225">
        <f>SUM(G18:G20)</f>
        <v>0</v>
      </c>
      <c r="H21" s="197"/>
      <c r="I21" s="197">
        <f>SUM(I18:I20)</f>
        <v>0</v>
      </c>
      <c r="J21" s="182"/>
      <c r="K21" s="230">
        <f>SUM(K18:K20)</f>
        <v>0</v>
      </c>
      <c r="L21" s="182"/>
      <c r="M21" s="197"/>
      <c r="N21" s="211">
        <f>SUM(N18:N20)</f>
        <v>0</v>
      </c>
      <c r="O21" s="220">
        <f>SUM(O18:O20)</f>
        <v>0</v>
      </c>
      <c r="P21" s="1"/>
    </row>
    <row r="22" spans="1:16" ht="12.75" thickTop="1" thickBot="1">
      <c r="A22" s="680" t="s">
        <v>584</v>
      </c>
      <c r="B22" s="681"/>
      <c r="C22" s="252"/>
      <c r="D22" s="785"/>
      <c r="E22" s="194"/>
      <c r="F22" s="194">
        <f>F24</f>
        <v>0</v>
      </c>
      <c r="G22" s="785"/>
      <c r="H22" s="786"/>
      <c r="I22" s="194">
        <f>I24</f>
        <v>0</v>
      </c>
      <c r="J22" s="787"/>
      <c r="K22" s="785"/>
      <c r="L22" s="787"/>
      <c r="M22" s="786"/>
      <c r="N22" s="194">
        <f>N24</f>
        <v>0</v>
      </c>
      <c r="O22" s="208">
        <f>O24</f>
        <v>0</v>
      </c>
      <c r="P22" s="1"/>
    </row>
    <row r="23" spans="1:16" ht="12" thickTop="1">
      <c r="A23" s="183"/>
      <c r="B23" s="682"/>
      <c r="C23" s="184"/>
      <c r="D23" s="223"/>
      <c r="E23" s="195"/>
      <c r="F23" s="196">
        <f>E23*D23</f>
        <v>0</v>
      </c>
      <c r="G23" s="223"/>
      <c r="H23" s="195"/>
      <c r="I23" s="196">
        <f>H23*G23</f>
        <v>0</v>
      </c>
      <c r="J23" s="184"/>
      <c r="K23" s="223">
        <f>G23*J23</f>
        <v>0</v>
      </c>
      <c r="L23" s="184"/>
      <c r="M23" s="195">
        <f>H23*L23</f>
        <v>0</v>
      </c>
      <c r="N23" s="209">
        <f>K23*M23</f>
        <v>0</v>
      </c>
      <c r="O23" s="210">
        <f>H23*K23</f>
        <v>0</v>
      </c>
      <c r="P23" s="1"/>
    </row>
    <row r="24" spans="1:16" ht="12" thickBot="1">
      <c r="A24" s="683" t="s">
        <v>64</v>
      </c>
      <c r="B24" s="684"/>
      <c r="C24" s="685"/>
      <c r="D24" s="686">
        <f>D23</f>
        <v>0</v>
      </c>
      <c r="E24" s="687"/>
      <c r="F24" s="203">
        <f>F23</f>
        <v>0</v>
      </c>
      <c r="G24" s="686">
        <f>G23</f>
        <v>0</v>
      </c>
      <c r="H24" s="687"/>
      <c r="I24" s="203">
        <f>I23</f>
        <v>0</v>
      </c>
      <c r="J24" s="685"/>
      <c r="K24" s="688">
        <f>K23</f>
        <v>0</v>
      </c>
      <c r="L24" s="685"/>
      <c r="M24" s="687"/>
      <c r="N24" s="217">
        <f>N23</f>
        <v>0</v>
      </c>
      <c r="O24" s="207">
        <f>O23</f>
        <v>0</v>
      </c>
      <c r="P24" s="1"/>
    </row>
    <row r="25" spans="1:16" ht="12" thickTop="1">
      <c r="A25" s="689" t="s">
        <v>585</v>
      </c>
      <c r="B25" s="673"/>
      <c r="C25" s="262"/>
      <c r="D25" s="263"/>
      <c r="E25" s="264"/>
      <c r="F25" s="199">
        <f>F28</f>
        <v>0</v>
      </c>
      <c r="G25" s="263"/>
      <c r="H25" s="265"/>
      <c r="I25" s="199">
        <f>I28</f>
        <v>0</v>
      </c>
      <c r="J25" s="266"/>
      <c r="K25" s="263"/>
      <c r="L25" s="266"/>
      <c r="M25" s="265"/>
      <c r="N25" s="199">
        <f>N28</f>
        <v>0</v>
      </c>
      <c r="O25" s="214">
        <f>O28</f>
        <v>0</v>
      </c>
      <c r="P25" s="1"/>
    </row>
    <row r="26" spans="1:16">
      <c r="A26" s="482"/>
      <c r="B26" s="674"/>
      <c r="C26" s="482"/>
      <c r="D26" s="483"/>
      <c r="E26" s="484"/>
      <c r="F26" s="782">
        <f>E26*D26</f>
        <v>0</v>
      </c>
      <c r="G26" s="483"/>
      <c r="H26" s="484"/>
      <c r="I26" s="782">
        <f>H26*G26</f>
        <v>0</v>
      </c>
      <c r="J26" s="482"/>
      <c r="K26" s="483">
        <f>G26*J26</f>
        <v>0</v>
      </c>
      <c r="L26" s="482"/>
      <c r="M26" s="484">
        <f>H26*L26</f>
        <v>0</v>
      </c>
      <c r="N26" s="782">
        <f>K26*M26</f>
        <v>0</v>
      </c>
      <c r="O26" s="782">
        <f>H26*K26</f>
        <v>0</v>
      </c>
      <c r="P26" s="1"/>
    </row>
    <row r="27" spans="1:16">
      <c r="A27" s="482"/>
      <c r="B27" s="674"/>
      <c r="C27" s="482"/>
      <c r="D27" s="483"/>
      <c r="E27" s="484"/>
      <c r="F27" s="782">
        <f>E27*D27</f>
        <v>0</v>
      </c>
      <c r="G27" s="483"/>
      <c r="H27" s="484"/>
      <c r="I27" s="782">
        <f>H27*G27</f>
        <v>0</v>
      </c>
      <c r="J27" s="482"/>
      <c r="K27" s="483">
        <f>G27*J27</f>
        <v>0</v>
      </c>
      <c r="L27" s="482"/>
      <c r="M27" s="484">
        <f>H27*L27</f>
        <v>0</v>
      </c>
      <c r="N27" s="782">
        <f>K27*M27</f>
        <v>0</v>
      </c>
      <c r="O27" s="782">
        <f>H27*K27</f>
        <v>0</v>
      </c>
      <c r="P27" s="1"/>
    </row>
    <row r="28" spans="1:16" ht="12" thickBot="1">
      <c r="A28" s="690" t="s">
        <v>65</v>
      </c>
      <c r="B28" s="673"/>
      <c r="C28" s="691"/>
      <c r="D28" s="692">
        <f>SUM(D26:D27)</f>
        <v>0</v>
      </c>
      <c r="E28" s="693"/>
      <c r="F28" s="489">
        <f>SUM(F26:F27)</f>
        <v>0</v>
      </c>
      <c r="G28" s="692">
        <f>SUM(G26:G27)</f>
        <v>0</v>
      </c>
      <c r="H28" s="693"/>
      <c r="I28" s="489">
        <f>SUM(I26:I27)</f>
        <v>0</v>
      </c>
      <c r="J28" s="691"/>
      <c r="K28" s="694">
        <f>SUM(K26:K27)</f>
        <v>0</v>
      </c>
      <c r="L28" s="691"/>
      <c r="M28" s="693"/>
      <c r="N28" s="491">
        <f>SUM(N26:N27)</f>
        <v>0</v>
      </c>
      <c r="O28" s="492">
        <f>SUM(O26:O27)</f>
        <v>0</v>
      </c>
      <c r="P28" s="1"/>
    </row>
    <row r="29" spans="1:16" ht="12" thickTop="1">
      <c r="A29" s="695" t="s">
        <v>604</v>
      </c>
      <c r="B29" s="433"/>
      <c r="C29" s="493"/>
      <c r="D29" s="494"/>
      <c r="E29" s="495"/>
      <c r="F29" s="496">
        <f>F40</f>
        <v>0</v>
      </c>
      <c r="G29" s="494"/>
      <c r="H29" s="497"/>
      <c r="I29" s="496">
        <f>I40</f>
        <v>0</v>
      </c>
      <c r="J29" s="498"/>
      <c r="K29" s="494"/>
      <c r="L29" s="498"/>
      <c r="M29" s="497"/>
      <c r="N29" s="496">
        <f>N40</f>
        <v>0</v>
      </c>
      <c r="O29" s="499">
        <f>O40</f>
        <v>0</v>
      </c>
      <c r="P29" s="1"/>
    </row>
    <row r="30" spans="1:16">
      <c r="A30" s="500"/>
      <c r="B30" s="696"/>
      <c r="C30" s="501"/>
      <c r="D30" s="502"/>
      <c r="E30" s="503"/>
      <c r="F30" s="783">
        <f t="shared" ref="F30:F39" si="0">E30*D30</f>
        <v>0</v>
      </c>
      <c r="G30" s="502"/>
      <c r="H30" s="504"/>
      <c r="I30" s="783">
        <f>H30*G30</f>
        <v>0</v>
      </c>
      <c r="J30" s="505"/>
      <c r="K30" s="502">
        <f t="shared" ref="K30:K39" si="1">G30*J30</f>
        <v>0</v>
      </c>
      <c r="L30" s="505"/>
      <c r="M30" s="697">
        <f t="shared" ref="M30:M39" si="2">H30*L30</f>
        <v>0</v>
      </c>
      <c r="N30" s="783">
        <f t="shared" ref="N30:N39" si="3">K30*M30</f>
        <v>0</v>
      </c>
      <c r="O30" s="783">
        <f t="shared" ref="O30:O39" si="4">H30*K30</f>
        <v>0</v>
      </c>
      <c r="P30" s="1"/>
    </row>
    <row r="31" spans="1:16">
      <c r="A31" s="500"/>
      <c r="B31" s="696"/>
      <c r="C31" s="501"/>
      <c r="D31" s="502"/>
      <c r="E31" s="503"/>
      <c r="F31" s="783">
        <f t="shared" si="0"/>
        <v>0</v>
      </c>
      <c r="G31" s="502"/>
      <c r="H31" s="504"/>
      <c r="I31" s="783">
        <f>H31*G31</f>
        <v>0</v>
      </c>
      <c r="J31" s="505"/>
      <c r="K31" s="502">
        <f t="shared" si="1"/>
        <v>0</v>
      </c>
      <c r="L31" s="505"/>
      <c r="M31" s="697">
        <f t="shared" si="2"/>
        <v>0</v>
      </c>
      <c r="N31" s="783">
        <f t="shared" si="3"/>
        <v>0</v>
      </c>
      <c r="O31" s="783">
        <f t="shared" si="4"/>
        <v>0</v>
      </c>
      <c r="P31" s="1"/>
    </row>
    <row r="32" spans="1:16">
      <c r="A32" s="500"/>
      <c r="B32" s="696"/>
      <c r="C32" s="501"/>
      <c r="D32" s="502"/>
      <c r="E32" s="503"/>
      <c r="F32" s="783">
        <f t="shared" si="0"/>
        <v>0</v>
      </c>
      <c r="G32" s="502"/>
      <c r="H32" s="504"/>
      <c r="I32" s="783">
        <f>H32*G32</f>
        <v>0</v>
      </c>
      <c r="J32" s="505"/>
      <c r="K32" s="502">
        <f t="shared" si="1"/>
        <v>0</v>
      </c>
      <c r="L32" s="505"/>
      <c r="M32" s="697">
        <f t="shared" si="2"/>
        <v>0</v>
      </c>
      <c r="N32" s="783">
        <f t="shared" si="3"/>
        <v>0</v>
      </c>
      <c r="O32" s="783">
        <f t="shared" si="4"/>
        <v>0</v>
      </c>
      <c r="P32" s="1"/>
    </row>
    <row r="33" spans="1:16">
      <c r="A33" s="500"/>
      <c r="B33" s="696"/>
      <c r="C33" s="501"/>
      <c r="D33" s="502"/>
      <c r="E33" s="503"/>
      <c r="F33" s="783">
        <f t="shared" si="0"/>
        <v>0</v>
      </c>
      <c r="G33" s="502"/>
      <c r="H33" s="504"/>
      <c r="I33" s="783">
        <f t="shared" ref="I33:I38" si="5">H33*G33</f>
        <v>0</v>
      </c>
      <c r="J33" s="505"/>
      <c r="K33" s="502">
        <f t="shared" si="1"/>
        <v>0</v>
      </c>
      <c r="L33" s="505"/>
      <c r="M33" s="697">
        <f t="shared" si="2"/>
        <v>0</v>
      </c>
      <c r="N33" s="783">
        <f t="shared" si="3"/>
        <v>0</v>
      </c>
      <c r="O33" s="783">
        <f t="shared" si="4"/>
        <v>0</v>
      </c>
      <c r="P33" s="1"/>
    </row>
    <row r="34" spans="1:16">
      <c r="A34" s="500"/>
      <c r="B34" s="696"/>
      <c r="C34" s="501"/>
      <c r="D34" s="502"/>
      <c r="E34" s="503"/>
      <c r="F34" s="783">
        <f t="shared" si="0"/>
        <v>0</v>
      </c>
      <c r="G34" s="502"/>
      <c r="H34" s="504"/>
      <c r="I34" s="783">
        <f t="shared" si="5"/>
        <v>0</v>
      </c>
      <c r="J34" s="505"/>
      <c r="K34" s="502">
        <f t="shared" si="1"/>
        <v>0</v>
      </c>
      <c r="L34" s="505"/>
      <c r="M34" s="697">
        <f t="shared" si="2"/>
        <v>0</v>
      </c>
      <c r="N34" s="783">
        <f t="shared" si="3"/>
        <v>0</v>
      </c>
      <c r="O34" s="783">
        <f t="shared" si="4"/>
        <v>0</v>
      </c>
      <c r="P34" s="1"/>
    </row>
    <row r="35" spans="1:16">
      <c r="A35" s="500"/>
      <c r="B35" s="696"/>
      <c r="C35" s="501"/>
      <c r="D35" s="502"/>
      <c r="E35" s="503"/>
      <c r="F35" s="783">
        <f t="shared" si="0"/>
        <v>0</v>
      </c>
      <c r="G35" s="502"/>
      <c r="H35" s="504"/>
      <c r="I35" s="783">
        <f t="shared" si="5"/>
        <v>0</v>
      </c>
      <c r="J35" s="505"/>
      <c r="K35" s="502">
        <f t="shared" si="1"/>
        <v>0</v>
      </c>
      <c r="L35" s="505"/>
      <c r="M35" s="697">
        <f t="shared" si="2"/>
        <v>0</v>
      </c>
      <c r="N35" s="783">
        <f t="shared" si="3"/>
        <v>0</v>
      </c>
      <c r="O35" s="783">
        <f t="shared" si="4"/>
        <v>0</v>
      </c>
      <c r="P35" s="1"/>
    </row>
    <row r="36" spans="1:16">
      <c r="A36" s="500"/>
      <c r="B36" s="696"/>
      <c r="C36" s="501"/>
      <c r="D36" s="502"/>
      <c r="E36" s="503"/>
      <c r="F36" s="783">
        <f t="shared" si="0"/>
        <v>0</v>
      </c>
      <c r="G36" s="502"/>
      <c r="H36" s="504"/>
      <c r="I36" s="783">
        <f t="shared" si="5"/>
        <v>0</v>
      </c>
      <c r="J36" s="505"/>
      <c r="K36" s="502">
        <f t="shared" si="1"/>
        <v>0</v>
      </c>
      <c r="L36" s="505"/>
      <c r="M36" s="697">
        <f t="shared" si="2"/>
        <v>0</v>
      </c>
      <c r="N36" s="783">
        <f t="shared" si="3"/>
        <v>0</v>
      </c>
      <c r="O36" s="783">
        <f t="shared" si="4"/>
        <v>0</v>
      </c>
      <c r="P36" s="1"/>
    </row>
    <row r="37" spans="1:16">
      <c r="A37" s="500"/>
      <c r="B37" s="696"/>
      <c r="C37" s="501"/>
      <c r="D37" s="502"/>
      <c r="E37" s="503"/>
      <c r="F37" s="783">
        <f t="shared" si="0"/>
        <v>0</v>
      </c>
      <c r="G37" s="502"/>
      <c r="H37" s="504"/>
      <c r="I37" s="783">
        <f t="shared" si="5"/>
        <v>0</v>
      </c>
      <c r="J37" s="505"/>
      <c r="K37" s="502">
        <f t="shared" si="1"/>
        <v>0</v>
      </c>
      <c r="L37" s="505"/>
      <c r="M37" s="697">
        <f t="shared" si="2"/>
        <v>0</v>
      </c>
      <c r="N37" s="783">
        <f t="shared" si="3"/>
        <v>0</v>
      </c>
      <c r="O37" s="783">
        <f t="shared" si="4"/>
        <v>0</v>
      </c>
      <c r="P37" s="1"/>
    </row>
    <row r="38" spans="1:16">
      <c r="A38" s="500"/>
      <c r="B38" s="696"/>
      <c r="C38" s="501"/>
      <c r="D38" s="502"/>
      <c r="E38" s="503"/>
      <c r="F38" s="783">
        <f t="shared" si="0"/>
        <v>0</v>
      </c>
      <c r="G38" s="502"/>
      <c r="H38" s="504"/>
      <c r="I38" s="783">
        <f t="shared" si="5"/>
        <v>0</v>
      </c>
      <c r="J38" s="505"/>
      <c r="K38" s="502">
        <f t="shared" si="1"/>
        <v>0</v>
      </c>
      <c r="L38" s="505"/>
      <c r="M38" s="697">
        <f t="shared" si="2"/>
        <v>0</v>
      </c>
      <c r="N38" s="783">
        <f t="shared" si="3"/>
        <v>0</v>
      </c>
      <c r="O38" s="783">
        <f t="shared" si="4"/>
        <v>0</v>
      </c>
      <c r="P38" s="1"/>
    </row>
    <row r="39" spans="1:16">
      <c r="A39" s="500"/>
      <c r="B39" s="696"/>
      <c r="C39" s="501"/>
      <c r="D39" s="502"/>
      <c r="E39" s="503"/>
      <c r="F39" s="783">
        <f t="shared" si="0"/>
        <v>0</v>
      </c>
      <c r="G39" s="502"/>
      <c r="H39" s="504"/>
      <c r="I39" s="783">
        <f>H39*G39</f>
        <v>0</v>
      </c>
      <c r="J39" s="505"/>
      <c r="K39" s="502">
        <f t="shared" si="1"/>
        <v>0</v>
      </c>
      <c r="L39" s="505"/>
      <c r="M39" s="697">
        <f t="shared" si="2"/>
        <v>0</v>
      </c>
      <c r="N39" s="783">
        <f t="shared" si="3"/>
        <v>0</v>
      </c>
      <c r="O39" s="783">
        <f t="shared" si="4"/>
        <v>0</v>
      </c>
      <c r="P39" s="1"/>
    </row>
    <row r="40" spans="1:16" ht="12" thickBot="1">
      <c r="A40" s="698" t="s">
        <v>63</v>
      </c>
      <c r="B40" s="675"/>
      <c r="C40" s="676"/>
      <c r="D40" s="677">
        <f>SUM(D30:D39)</f>
        <v>0</v>
      </c>
      <c r="E40" s="678"/>
      <c r="F40" s="197">
        <f>SUM(F30:F39)</f>
        <v>0</v>
      </c>
      <c r="G40" s="677">
        <f>SUM(G30:G39)</f>
        <v>0</v>
      </c>
      <c r="H40" s="678"/>
      <c r="I40" s="197">
        <f>SUM(I30:I39)</f>
        <v>0</v>
      </c>
      <c r="J40" s="676"/>
      <c r="K40" s="679">
        <f>SUM(K30:K39)</f>
        <v>0</v>
      </c>
      <c r="L40" s="676"/>
      <c r="M40" s="678"/>
      <c r="N40" s="211">
        <f>SUM(N30:N39)</f>
        <v>0</v>
      </c>
      <c r="O40" s="212">
        <f>SUM(O30:O39)</f>
        <v>0</v>
      </c>
      <c r="P40" s="1"/>
    </row>
    <row r="41" spans="1:16" ht="12.75" thickTop="1" thickBot="1">
      <c r="A41" s="699" t="s">
        <v>656</v>
      </c>
      <c r="B41" s="681"/>
      <c r="C41" s="257"/>
      <c r="D41" s="258"/>
      <c r="E41" s="259"/>
      <c r="F41" s="198">
        <f>F42+F47</f>
        <v>0</v>
      </c>
      <c r="G41" s="258"/>
      <c r="H41" s="260"/>
      <c r="I41" s="198">
        <f>I42+I47</f>
        <v>0</v>
      </c>
      <c r="J41" s="261"/>
      <c r="K41" s="258"/>
      <c r="L41" s="261"/>
      <c r="M41" s="260"/>
      <c r="N41" s="198">
        <f>N42+N47</f>
        <v>0</v>
      </c>
      <c r="O41" s="213">
        <f>O42+O47</f>
        <v>0</v>
      </c>
      <c r="P41" s="1"/>
    </row>
    <row r="42" spans="1:16" ht="12" thickTop="1">
      <c r="A42" s="672" t="s">
        <v>657</v>
      </c>
      <c r="B42" s="433"/>
      <c r="C42" s="272"/>
      <c r="D42" s="273"/>
      <c r="E42" s="274"/>
      <c r="F42" s="221">
        <f>F46</f>
        <v>0</v>
      </c>
      <c r="G42" s="273"/>
      <c r="H42" s="275"/>
      <c r="I42" s="221">
        <f>I46</f>
        <v>0</v>
      </c>
      <c r="J42" s="276"/>
      <c r="K42" s="273"/>
      <c r="L42" s="276"/>
      <c r="M42" s="275"/>
      <c r="N42" s="221">
        <f>N46</f>
        <v>0</v>
      </c>
      <c r="O42" s="432">
        <f>O46</f>
        <v>0</v>
      </c>
      <c r="P42" s="1"/>
    </row>
    <row r="43" spans="1:16">
      <c r="A43" s="481"/>
      <c r="B43" s="674"/>
      <c r="C43" s="482"/>
      <c r="D43" s="483"/>
      <c r="E43" s="484"/>
      <c r="F43" s="782">
        <f>E43*D43</f>
        <v>0</v>
      </c>
      <c r="G43" s="483"/>
      <c r="H43" s="484"/>
      <c r="I43" s="782">
        <f>H43*G43</f>
        <v>0</v>
      </c>
      <c r="J43" s="482"/>
      <c r="K43" s="483">
        <f>G43*J43</f>
        <v>0</v>
      </c>
      <c r="L43" s="482"/>
      <c r="M43" s="484">
        <f>H43*L43</f>
        <v>0</v>
      </c>
      <c r="N43" s="782">
        <f>K43+M43</f>
        <v>0</v>
      </c>
      <c r="O43" s="782">
        <f>H43*K43</f>
        <v>0</v>
      </c>
      <c r="P43" s="1"/>
    </row>
    <row r="44" spans="1:16">
      <c r="A44" s="481"/>
      <c r="B44" s="674"/>
      <c r="C44" s="482"/>
      <c r="D44" s="483"/>
      <c r="E44" s="484"/>
      <c r="F44" s="782">
        <f>E44*D44</f>
        <v>0</v>
      </c>
      <c r="G44" s="483"/>
      <c r="H44" s="484"/>
      <c r="I44" s="782">
        <f>H44*G44</f>
        <v>0</v>
      </c>
      <c r="J44" s="482"/>
      <c r="K44" s="483">
        <f>G44*J44</f>
        <v>0</v>
      </c>
      <c r="L44" s="482"/>
      <c r="M44" s="484">
        <f>H44*L44</f>
        <v>0</v>
      </c>
      <c r="N44" s="782">
        <f>K44*M44</f>
        <v>0</v>
      </c>
      <c r="O44" s="782">
        <f>H44*K44</f>
        <v>0</v>
      </c>
      <c r="P44" s="1"/>
    </row>
    <row r="45" spans="1:16">
      <c r="A45" s="481"/>
      <c r="B45" s="674"/>
      <c r="C45" s="482"/>
      <c r="D45" s="483"/>
      <c r="E45" s="484"/>
      <c r="F45" s="782">
        <f>E45*D45</f>
        <v>0</v>
      </c>
      <c r="G45" s="483"/>
      <c r="H45" s="484"/>
      <c r="I45" s="782">
        <f>H45*G45</f>
        <v>0</v>
      </c>
      <c r="J45" s="482"/>
      <c r="K45" s="483">
        <f>G45*J45</f>
        <v>0</v>
      </c>
      <c r="L45" s="482"/>
      <c r="M45" s="484">
        <f>H45*L45</f>
        <v>0</v>
      </c>
      <c r="N45" s="782">
        <f>K45*M45</f>
        <v>0</v>
      </c>
      <c r="O45" s="782">
        <f>H45*K45</f>
        <v>0</v>
      </c>
      <c r="P45" s="1"/>
    </row>
    <row r="46" spans="1:16" ht="12" thickBot="1">
      <c r="A46" s="650" t="s">
        <v>63</v>
      </c>
      <c r="B46" s="675"/>
      <c r="C46" s="676"/>
      <c r="D46" s="700">
        <f>SUM(D43:D45)</f>
        <v>0</v>
      </c>
      <c r="E46" s="701"/>
      <c r="F46" s="201">
        <f>SUM(F43:F45)</f>
        <v>0</v>
      </c>
      <c r="G46" s="700">
        <f>SUM(G43:G45)</f>
        <v>0</v>
      </c>
      <c r="H46" s="678"/>
      <c r="I46" s="197">
        <f>SUM(I43:I45)</f>
        <v>0</v>
      </c>
      <c r="J46" s="702"/>
      <c r="K46" s="703">
        <f>SUM(K43:K45)</f>
        <v>0</v>
      </c>
      <c r="L46" s="650"/>
      <c r="M46" s="701"/>
      <c r="N46" s="200">
        <f>SUM(N43:N45)</f>
        <v>0</v>
      </c>
      <c r="O46" s="215">
        <f>SUM(O43:O45)</f>
        <v>0</v>
      </c>
      <c r="P46" s="1"/>
    </row>
    <row r="47" spans="1:16" ht="12" thickTop="1">
      <c r="A47" s="188" t="s">
        <v>658</v>
      </c>
      <c r="B47" s="704"/>
      <c r="C47" s="267"/>
      <c r="D47" s="268"/>
      <c r="E47" s="269"/>
      <c r="F47" s="202">
        <f>E47*D47</f>
        <v>0</v>
      </c>
      <c r="G47" s="268"/>
      <c r="H47" s="270"/>
      <c r="I47" s="202">
        <f>H47*G47</f>
        <v>0</v>
      </c>
      <c r="J47" s="271"/>
      <c r="K47" s="268">
        <f>G47*J47</f>
        <v>0</v>
      </c>
      <c r="L47" s="271"/>
      <c r="M47" s="270">
        <f>H47*L47</f>
        <v>0</v>
      </c>
      <c r="N47" s="202">
        <f>M47*K47</f>
        <v>0</v>
      </c>
      <c r="O47" s="216">
        <f>H47*K47</f>
        <v>0</v>
      </c>
      <c r="P47" s="1"/>
    </row>
    <row r="48" spans="1:16" ht="12" thickBot="1">
      <c r="A48" s="698" t="s">
        <v>64</v>
      </c>
      <c r="B48" s="675"/>
      <c r="C48" s="676"/>
      <c r="D48" s="677"/>
      <c r="E48" s="678"/>
      <c r="F48" s="197">
        <f>F47</f>
        <v>0</v>
      </c>
      <c r="G48" s="677">
        <f>G47</f>
        <v>0</v>
      </c>
      <c r="H48" s="678"/>
      <c r="I48" s="197">
        <f>I47</f>
        <v>0</v>
      </c>
      <c r="J48" s="676"/>
      <c r="K48" s="679">
        <f>K47</f>
        <v>0</v>
      </c>
      <c r="L48" s="676"/>
      <c r="M48" s="678"/>
      <c r="N48" s="211">
        <f>N47</f>
        <v>0</v>
      </c>
      <c r="O48" s="212">
        <f>O47</f>
        <v>0</v>
      </c>
      <c r="P48" s="1"/>
    </row>
    <row r="49" spans="1:16" ht="12" thickTop="1">
      <c r="A49" s="695" t="s">
        <v>660</v>
      </c>
      <c r="B49" s="433"/>
      <c r="C49" s="493"/>
      <c r="D49" s="494"/>
      <c r="E49" s="495"/>
      <c r="F49" s="496">
        <f>F53</f>
        <v>0</v>
      </c>
      <c r="G49" s="494"/>
      <c r="H49" s="497"/>
      <c r="I49" s="496">
        <f>I53</f>
        <v>0</v>
      </c>
      <c r="J49" s="498"/>
      <c r="K49" s="494"/>
      <c r="L49" s="498"/>
      <c r="M49" s="497"/>
      <c r="N49" s="496">
        <f>N53</f>
        <v>0</v>
      </c>
      <c r="O49" s="499">
        <f>O53</f>
        <v>0</v>
      </c>
      <c r="P49" s="1"/>
    </row>
    <row r="50" spans="1:16">
      <c r="A50" s="500"/>
      <c r="B50" s="696"/>
      <c r="C50" s="501"/>
      <c r="D50" s="502"/>
      <c r="E50" s="503"/>
      <c r="F50" s="783">
        <f>E50*D50</f>
        <v>0</v>
      </c>
      <c r="G50" s="502"/>
      <c r="H50" s="504"/>
      <c r="I50" s="783">
        <f>H50*G50</f>
        <v>0</v>
      </c>
      <c r="J50" s="505"/>
      <c r="K50" s="502">
        <f>G50*J50</f>
        <v>0</v>
      </c>
      <c r="L50" s="505"/>
      <c r="M50" s="697">
        <f>H50*L50</f>
        <v>0</v>
      </c>
      <c r="N50" s="783">
        <f>K50*M50</f>
        <v>0</v>
      </c>
      <c r="O50" s="783">
        <f>H50*K50</f>
        <v>0</v>
      </c>
      <c r="P50" s="1"/>
    </row>
    <row r="51" spans="1:16">
      <c r="A51" s="500"/>
      <c r="B51" s="696"/>
      <c r="C51" s="501"/>
      <c r="D51" s="502"/>
      <c r="E51" s="503"/>
      <c r="F51" s="783">
        <f>E51*D51</f>
        <v>0</v>
      </c>
      <c r="G51" s="502"/>
      <c r="H51" s="504"/>
      <c r="I51" s="783">
        <f>H51*G51</f>
        <v>0</v>
      </c>
      <c r="J51" s="505"/>
      <c r="K51" s="502">
        <f>G51*J51</f>
        <v>0</v>
      </c>
      <c r="L51" s="505"/>
      <c r="M51" s="697">
        <f>H51*L51</f>
        <v>0</v>
      </c>
      <c r="N51" s="783">
        <f>K51*M51</f>
        <v>0</v>
      </c>
      <c r="O51" s="783">
        <f>H51*K51</f>
        <v>0</v>
      </c>
      <c r="P51" s="1"/>
    </row>
    <row r="52" spans="1:16">
      <c r="A52" s="500"/>
      <c r="B52" s="696"/>
      <c r="C52" s="501"/>
      <c r="D52" s="502"/>
      <c r="E52" s="503"/>
      <c r="F52" s="783">
        <f>E52*D52</f>
        <v>0</v>
      </c>
      <c r="G52" s="502"/>
      <c r="H52" s="504"/>
      <c r="I52" s="783">
        <f>H52*G52</f>
        <v>0</v>
      </c>
      <c r="J52" s="505"/>
      <c r="K52" s="502">
        <f>G52*J52</f>
        <v>0</v>
      </c>
      <c r="L52" s="505"/>
      <c r="M52" s="697">
        <f>H52*L52</f>
        <v>0</v>
      </c>
      <c r="N52" s="783">
        <f>K52*M52</f>
        <v>0</v>
      </c>
      <c r="O52" s="783">
        <f>H52*K52</f>
        <v>0</v>
      </c>
      <c r="P52" s="1"/>
    </row>
    <row r="53" spans="1:16">
      <c r="A53" s="705" t="s">
        <v>63</v>
      </c>
      <c r="B53" s="696"/>
      <c r="C53" s="705"/>
      <c r="D53" s="706">
        <f>SUM(D50:D52)</f>
        <v>0</v>
      </c>
      <c r="E53" s="707"/>
      <c r="F53" s="784">
        <f>SUM(F50:F52)</f>
        <v>0</v>
      </c>
      <c r="G53" s="706">
        <f>SUM(G50:G52)</f>
        <v>0</v>
      </c>
      <c r="H53" s="707"/>
      <c r="I53" s="784">
        <f>SUM(I50:I52)</f>
        <v>0</v>
      </c>
      <c r="J53" s="705"/>
      <c r="K53" s="708">
        <f>SUM(K50:K52)</f>
        <v>0</v>
      </c>
      <c r="L53" s="705"/>
      <c r="M53" s="705"/>
      <c r="N53" s="784">
        <f>SUM(N50:N52)</f>
        <v>0</v>
      </c>
      <c r="O53" s="784">
        <f>SUM(O50:O52)</f>
        <v>0</v>
      </c>
      <c r="P53" s="1"/>
    </row>
    <row r="54" spans="1:16" ht="12" thickBot="1">
      <c r="A54" s="709" t="s">
        <v>665</v>
      </c>
      <c r="B54" s="710"/>
      <c r="C54" s="247"/>
      <c r="D54" s="248"/>
      <c r="E54" s="249"/>
      <c r="F54" s="192">
        <f>F55+F125</f>
        <v>0</v>
      </c>
      <c r="G54" s="248"/>
      <c r="H54" s="250"/>
      <c r="I54" s="192">
        <f>I55+I125</f>
        <v>0</v>
      </c>
      <c r="J54" s="251"/>
      <c r="K54" s="248"/>
      <c r="L54" s="251"/>
      <c r="M54" s="250"/>
      <c r="N54" s="192">
        <f>N55+N125</f>
        <v>0</v>
      </c>
      <c r="O54" s="206">
        <f>O55+O125</f>
        <v>0</v>
      </c>
      <c r="P54" s="1"/>
    </row>
    <row r="55" spans="1:16" ht="12" thickTop="1">
      <c r="A55" s="672" t="s">
        <v>666</v>
      </c>
      <c r="B55" s="508"/>
      <c r="C55" s="272"/>
      <c r="D55" s="273"/>
      <c r="E55" s="274"/>
      <c r="F55" s="221">
        <f>F79+F102+F124</f>
        <v>0</v>
      </c>
      <c r="G55" s="273"/>
      <c r="H55" s="275"/>
      <c r="I55" s="221">
        <f>I79+I102+I124</f>
        <v>0</v>
      </c>
      <c r="J55" s="276"/>
      <c r="K55" s="273"/>
      <c r="L55" s="276"/>
      <c r="M55" s="275"/>
      <c r="N55" s="221">
        <f>N79+N102+N124</f>
        <v>0</v>
      </c>
      <c r="O55" s="432">
        <f>O79+O102+O124</f>
        <v>0</v>
      </c>
      <c r="P55" s="1"/>
    </row>
    <row r="56" spans="1:16">
      <c r="A56" s="482"/>
      <c r="B56" s="507"/>
      <c r="C56" s="482"/>
      <c r="D56" s="483"/>
      <c r="E56" s="484"/>
      <c r="F56" s="782">
        <f>E56*D56</f>
        <v>0</v>
      </c>
      <c r="G56" s="483"/>
      <c r="H56" s="484"/>
      <c r="I56" s="782">
        <f t="shared" ref="I56:I78" si="6">H56*G56</f>
        <v>0</v>
      </c>
      <c r="J56" s="482"/>
      <c r="K56" s="483">
        <f>G56*J56</f>
        <v>0</v>
      </c>
      <c r="L56" s="482"/>
      <c r="M56" s="484">
        <f>H56*L56</f>
        <v>0</v>
      </c>
      <c r="N56" s="782">
        <f t="shared" ref="N56:N78" si="7">K56*M56</f>
        <v>0</v>
      </c>
      <c r="O56" s="782">
        <f t="shared" ref="O56:O78" si="8">H56*K56</f>
        <v>0</v>
      </c>
      <c r="P56" s="1"/>
    </row>
    <row r="57" spans="1:16">
      <c r="A57" s="482"/>
      <c r="B57" s="507"/>
      <c r="C57" s="482"/>
      <c r="D57" s="483"/>
      <c r="E57" s="484"/>
      <c r="F57" s="782">
        <f t="shared" ref="F57:F70" si="9">E57*D57</f>
        <v>0</v>
      </c>
      <c r="G57" s="483"/>
      <c r="H57" s="484"/>
      <c r="I57" s="782">
        <f t="shared" si="6"/>
        <v>0</v>
      </c>
      <c r="J57" s="482"/>
      <c r="K57" s="483">
        <f t="shared" ref="K57:K71" si="10">G57*J57</f>
        <v>0</v>
      </c>
      <c r="L57" s="482"/>
      <c r="M57" s="484">
        <f t="shared" ref="M57:M71" si="11">H57*L57</f>
        <v>0</v>
      </c>
      <c r="N57" s="782">
        <f t="shared" si="7"/>
        <v>0</v>
      </c>
      <c r="O57" s="782">
        <f t="shared" si="8"/>
        <v>0</v>
      </c>
      <c r="P57" s="1"/>
    </row>
    <row r="58" spans="1:16">
      <c r="A58" s="482"/>
      <c r="B58" s="507"/>
      <c r="C58" s="482"/>
      <c r="D58" s="483"/>
      <c r="E58" s="484"/>
      <c r="F58" s="782">
        <f t="shared" si="9"/>
        <v>0</v>
      </c>
      <c r="G58" s="483"/>
      <c r="H58" s="484"/>
      <c r="I58" s="782">
        <f t="shared" si="6"/>
        <v>0</v>
      </c>
      <c r="J58" s="482"/>
      <c r="K58" s="483">
        <f t="shared" si="10"/>
        <v>0</v>
      </c>
      <c r="L58" s="482"/>
      <c r="M58" s="484">
        <f t="shared" si="11"/>
        <v>0</v>
      </c>
      <c r="N58" s="782">
        <f t="shared" si="7"/>
        <v>0</v>
      </c>
      <c r="O58" s="782">
        <f t="shared" si="8"/>
        <v>0</v>
      </c>
      <c r="P58" s="1"/>
    </row>
    <row r="59" spans="1:16">
      <c r="A59" s="482"/>
      <c r="B59" s="507"/>
      <c r="C59" s="482"/>
      <c r="D59" s="483"/>
      <c r="E59" s="484"/>
      <c r="F59" s="782">
        <f t="shared" si="9"/>
        <v>0</v>
      </c>
      <c r="G59" s="483"/>
      <c r="H59" s="484"/>
      <c r="I59" s="782">
        <f t="shared" si="6"/>
        <v>0</v>
      </c>
      <c r="J59" s="482"/>
      <c r="K59" s="483">
        <f t="shared" si="10"/>
        <v>0</v>
      </c>
      <c r="L59" s="482"/>
      <c r="M59" s="484">
        <f t="shared" si="11"/>
        <v>0</v>
      </c>
      <c r="N59" s="782">
        <f t="shared" si="7"/>
        <v>0</v>
      </c>
      <c r="O59" s="782">
        <f t="shared" si="8"/>
        <v>0</v>
      </c>
      <c r="P59" s="1"/>
    </row>
    <row r="60" spans="1:16">
      <c r="A60" s="482"/>
      <c r="B60" s="507"/>
      <c r="C60" s="482"/>
      <c r="D60" s="483"/>
      <c r="E60" s="484"/>
      <c r="F60" s="782">
        <f t="shared" si="9"/>
        <v>0</v>
      </c>
      <c r="G60" s="483"/>
      <c r="H60" s="484"/>
      <c r="I60" s="782">
        <f t="shared" si="6"/>
        <v>0</v>
      </c>
      <c r="J60" s="482"/>
      <c r="K60" s="483">
        <f t="shared" si="10"/>
        <v>0</v>
      </c>
      <c r="L60" s="482"/>
      <c r="M60" s="484">
        <f t="shared" si="11"/>
        <v>0</v>
      </c>
      <c r="N60" s="782">
        <f t="shared" si="7"/>
        <v>0</v>
      </c>
      <c r="O60" s="782">
        <f t="shared" si="8"/>
        <v>0</v>
      </c>
      <c r="P60" s="1"/>
    </row>
    <row r="61" spans="1:16">
      <c r="A61" s="482"/>
      <c r="B61" s="507"/>
      <c r="C61" s="482"/>
      <c r="D61" s="483"/>
      <c r="E61" s="484"/>
      <c r="F61" s="782">
        <f t="shared" si="9"/>
        <v>0</v>
      </c>
      <c r="G61" s="483"/>
      <c r="H61" s="484"/>
      <c r="I61" s="782">
        <f t="shared" si="6"/>
        <v>0</v>
      </c>
      <c r="J61" s="482"/>
      <c r="K61" s="483">
        <f t="shared" si="10"/>
        <v>0</v>
      </c>
      <c r="L61" s="482"/>
      <c r="M61" s="484">
        <f t="shared" si="11"/>
        <v>0</v>
      </c>
      <c r="N61" s="782">
        <f t="shared" si="7"/>
        <v>0</v>
      </c>
      <c r="O61" s="782">
        <f t="shared" si="8"/>
        <v>0</v>
      </c>
      <c r="P61" s="1"/>
    </row>
    <row r="62" spans="1:16">
      <c r="A62" s="482"/>
      <c r="B62" s="507"/>
      <c r="C62" s="482"/>
      <c r="D62" s="483"/>
      <c r="E62" s="484"/>
      <c r="F62" s="782">
        <f t="shared" si="9"/>
        <v>0</v>
      </c>
      <c r="G62" s="483"/>
      <c r="H62" s="484"/>
      <c r="I62" s="782">
        <f t="shared" si="6"/>
        <v>0</v>
      </c>
      <c r="J62" s="482"/>
      <c r="K62" s="483">
        <f t="shared" si="10"/>
        <v>0</v>
      </c>
      <c r="L62" s="482"/>
      <c r="M62" s="484">
        <f t="shared" si="11"/>
        <v>0</v>
      </c>
      <c r="N62" s="782">
        <f t="shared" si="7"/>
        <v>0</v>
      </c>
      <c r="O62" s="782">
        <f t="shared" si="8"/>
        <v>0</v>
      </c>
      <c r="P62" s="1"/>
    </row>
    <row r="63" spans="1:16">
      <c r="A63" s="482"/>
      <c r="B63" s="507"/>
      <c r="C63" s="482"/>
      <c r="D63" s="483"/>
      <c r="E63" s="484"/>
      <c r="F63" s="782">
        <f t="shared" si="9"/>
        <v>0</v>
      </c>
      <c r="G63" s="483"/>
      <c r="H63" s="484"/>
      <c r="I63" s="782">
        <f t="shared" si="6"/>
        <v>0</v>
      </c>
      <c r="J63" s="482"/>
      <c r="K63" s="483">
        <f t="shared" si="10"/>
        <v>0</v>
      </c>
      <c r="L63" s="482"/>
      <c r="M63" s="484">
        <f t="shared" si="11"/>
        <v>0</v>
      </c>
      <c r="N63" s="782">
        <f t="shared" si="7"/>
        <v>0</v>
      </c>
      <c r="O63" s="782">
        <f t="shared" si="8"/>
        <v>0</v>
      </c>
      <c r="P63" s="1"/>
    </row>
    <row r="64" spans="1:16">
      <c r="A64" s="482"/>
      <c r="B64" s="507"/>
      <c r="C64" s="482"/>
      <c r="D64" s="483"/>
      <c r="E64" s="484"/>
      <c r="F64" s="782">
        <f t="shared" si="9"/>
        <v>0</v>
      </c>
      <c r="G64" s="483"/>
      <c r="H64" s="484"/>
      <c r="I64" s="782">
        <f t="shared" si="6"/>
        <v>0</v>
      </c>
      <c r="J64" s="482"/>
      <c r="K64" s="483">
        <f t="shared" si="10"/>
        <v>0</v>
      </c>
      <c r="L64" s="482"/>
      <c r="M64" s="484">
        <f t="shared" si="11"/>
        <v>0</v>
      </c>
      <c r="N64" s="782">
        <f t="shared" si="7"/>
        <v>0</v>
      </c>
      <c r="O64" s="782">
        <f t="shared" si="8"/>
        <v>0</v>
      </c>
      <c r="P64" s="1"/>
    </row>
    <row r="65" spans="1:16">
      <c r="A65" s="482"/>
      <c r="B65" s="507"/>
      <c r="C65" s="482"/>
      <c r="D65" s="483"/>
      <c r="E65" s="484"/>
      <c r="F65" s="782">
        <f t="shared" si="9"/>
        <v>0</v>
      </c>
      <c r="G65" s="483"/>
      <c r="H65" s="484"/>
      <c r="I65" s="782">
        <f t="shared" si="6"/>
        <v>0</v>
      </c>
      <c r="J65" s="482"/>
      <c r="K65" s="483">
        <f t="shared" si="10"/>
        <v>0</v>
      </c>
      <c r="L65" s="482"/>
      <c r="M65" s="484">
        <f t="shared" si="11"/>
        <v>0</v>
      </c>
      <c r="N65" s="782">
        <f t="shared" si="7"/>
        <v>0</v>
      </c>
      <c r="O65" s="782">
        <f t="shared" si="8"/>
        <v>0</v>
      </c>
      <c r="P65" s="1"/>
    </row>
    <row r="66" spans="1:16">
      <c r="A66" s="482"/>
      <c r="B66" s="507"/>
      <c r="C66" s="482"/>
      <c r="D66" s="483"/>
      <c r="E66" s="484"/>
      <c r="F66" s="782">
        <f t="shared" si="9"/>
        <v>0</v>
      </c>
      <c r="G66" s="483"/>
      <c r="H66" s="484"/>
      <c r="I66" s="782">
        <f t="shared" si="6"/>
        <v>0</v>
      </c>
      <c r="J66" s="482"/>
      <c r="K66" s="483">
        <f t="shared" si="10"/>
        <v>0</v>
      </c>
      <c r="L66" s="482"/>
      <c r="M66" s="484">
        <f t="shared" si="11"/>
        <v>0</v>
      </c>
      <c r="N66" s="782">
        <f t="shared" si="7"/>
        <v>0</v>
      </c>
      <c r="O66" s="782">
        <f t="shared" si="8"/>
        <v>0</v>
      </c>
      <c r="P66" s="1"/>
    </row>
    <row r="67" spans="1:16">
      <c r="A67" s="482"/>
      <c r="B67" s="507"/>
      <c r="C67" s="482"/>
      <c r="D67" s="483"/>
      <c r="E67" s="484"/>
      <c r="F67" s="782">
        <f t="shared" si="9"/>
        <v>0</v>
      </c>
      <c r="G67" s="483"/>
      <c r="H67" s="484"/>
      <c r="I67" s="782">
        <f t="shared" si="6"/>
        <v>0</v>
      </c>
      <c r="J67" s="482"/>
      <c r="K67" s="483">
        <f t="shared" si="10"/>
        <v>0</v>
      </c>
      <c r="L67" s="482"/>
      <c r="M67" s="484">
        <f t="shared" si="11"/>
        <v>0</v>
      </c>
      <c r="N67" s="782">
        <f t="shared" si="7"/>
        <v>0</v>
      </c>
      <c r="O67" s="782">
        <f t="shared" si="8"/>
        <v>0</v>
      </c>
      <c r="P67" s="1"/>
    </row>
    <row r="68" spans="1:16">
      <c r="A68" s="482"/>
      <c r="B68" s="507"/>
      <c r="C68" s="482"/>
      <c r="D68" s="483"/>
      <c r="E68" s="484"/>
      <c r="F68" s="782">
        <f t="shared" si="9"/>
        <v>0</v>
      </c>
      <c r="G68" s="483"/>
      <c r="H68" s="484"/>
      <c r="I68" s="782">
        <f t="shared" si="6"/>
        <v>0</v>
      </c>
      <c r="J68" s="482"/>
      <c r="K68" s="483">
        <f t="shared" si="10"/>
        <v>0</v>
      </c>
      <c r="L68" s="482"/>
      <c r="M68" s="484">
        <f t="shared" si="11"/>
        <v>0</v>
      </c>
      <c r="N68" s="782">
        <f t="shared" si="7"/>
        <v>0</v>
      </c>
      <c r="O68" s="782">
        <f t="shared" si="8"/>
        <v>0</v>
      </c>
      <c r="P68" s="1"/>
    </row>
    <row r="69" spans="1:16">
      <c r="A69" s="482"/>
      <c r="B69" s="507"/>
      <c r="C69" s="482"/>
      <c r="D69" s="483"/>
      <c r="E69" s="484"/>
      <c r="F69" s="782">
        <f t="shared" si="9"/>
        <v>0</v>
      </c>
      <c r="G69" s="483"/>
      <c r="H69" s="484"/>
      <c r="I69" s="782">
        <f t="shared" si="6"/>
        <v>0</v>
      </c>
      <c r="J69" s="482"/>
      <c r="K69" s="483">
        <f t="shared" si="10"/>
        <v>0</v>
      </c>
      <c r="L69" s="482"/>
      <c r="M69" s="484">
        <f t="shared" si="11"/>
        <v>0</v>
      </c>
      <c r="N69" s="782">
        <f t="shared" si="7"/>
        <v>0</v>
      </c>
      <c r="O69" s="782">
        <f t="shared" si="8"/>
        <v>0</v>
      </c>
      <c r="P69" s="1"/>
    </row>
    <row r="70" spans="1:16" ht="15" customHeight="1">
      <c r="A70" s="482"/>
      <c r="B70" s="507"/>
      <c r="C70" s="482"/>
      <c r="D70" s="483"/>
      <c r="E70" s="484"/>
      <c r="F70" s="782">
        <f t="shared" si="9"/>
        <v>0</v>
      </c>
      <c r="G70" s="483"/>
      <c r="H70" s="484"/>
      <c r="I70" s="782">
        <f t="shared" si="6"/>
        <v>0</v>
      </c>
      <c r="J70" s="482"/>
      <c r="K70" s="483">
        <f t="shared" si="10"/>
        <v>0</v>
      </c>
      <c r="L70" s="482"/>
      <c r="M70" s="484">
        <f t="shared" si="11"/>
        <v>0</v>
      </c>
      <c r="N70" s="782">
        <f t="shared" si="7"/>
        <v>0</v>
      </c>
      <c r="O70" s="782">
        <f t="shared" si="8"/>
        <v>0</v>
      </c>
      <c r="P70" s="1"/>
    </row>
    <row r="71" spans="1:16">
      <c r="A71" s="482"/>
      <c r="B71" s="507"/>
      <c r="C71" s="482"/>
      <c r="D71" s="483"/>
      <c r="E71" s="484"/>
      <c r="F71" s="782">
        <f t="shared" ref="F71:F78" si="12">E71*D71</f>
        <v>0</v>
      </c>
      <c r="G71" s="483"/>
      <c r="H71" s="484"/>
      <c r="I71" s="782">
        <f t="shared" si="6"/>
        <v>0</v>
      </c>
      <c r="J71" s="482"/>
      <c r="K71" s="483">
        <f t="shared" si="10"/>
        <v>0</v>
      </c>
      <c r="L71" s="482"/>
      <c r="M71" s="484">
        <f t="shared" si="11"/>
        <v>0</v>
      </c>
      <c r="N71" s="782">
        <f t="shared" si="7"/>
        <v>0</v>
      </c>
      <c r="O71" s="782">
        <f t="shared" si="8"/>
        <v>0</v>
      </c>
      <c r="P71" s="1"/>
    </row>
    <row r="72" spans="1:16">
      <c r="A72" s="482"/>
      <c r="B72" s="507"/>
      <c r="C72" s="482"/>
      <c r="D72" s="483"/>
      <c r="E72" s="484"/>
      <c r="F72" s="782">
        <f t="shared" si="12"/>
        <v>0</v>
      </c>
      <c r="G72" s="483"/>
      <c r="H72" s="484"/>
      <c r="I72" s="782">
        <f t="shared" si="6"/>
        <v>0</v>
      </c>
      <c r="J72" s="482"/>
      <c r="K72" s="483">
        <f t="shared" ref="K72:K78" si="13">G72*J72</f>
        <v>0</v>
      </c>
      <c r="L72" s="482"/>
      <c r="M72" s="484">
        <f t="shared" ref="M72:M78" si="14">H72*L72</f>
        <v>0</v>
      </c>
      <c r="N72" s="782">
        <f t="shared" si="7"/>
        <v>0</v>
      </c>
      <c r="O72" s="782">
        <f t="shared" si="8"/>
        <v>0</v>
      </c>
      <c r="P72" s="1"/>
    </row>
    <row r="73" spans="1:16">
      <c r="A73" s="482"/>
      <c r="B73" s="507"/>
      <c r="C73" s="482"/>
      <c r="D73" s="483"/>
      <c r="E73" s="484"/>
      <c r="F73" s="782">
        <f t="shared" si="12"/>
        <v>0</v>
      </c>
      <c r="G73" s="483"/>
      <c r="H73" s="484"/>
      <c r="I73" s="782">
        <f t="shared" si="6"/>
        <v>0</v>
      </c>
      <c r="J73" s="482"/>
      <c r="K73" s="483">
        <f t="shared" si="13"/>
        <v>0</v>
      </c>
      <c r="L73" s="482"/>
      <c r="M73" s="484">
        <f t="shared" si="14"/>
        <v>0</v>
      </c>
      <c r="N73" s="782">
        <f t="shared" si="7"/>
        <v>0</v>
      </c>
      <c r="O73" s="782">
        <f t="shared" si="8"/>
        <v>0</v>
      </c>
      <c r="P73" s="1"/>
    </row>
    <row r="74" spans="1:16">
      <c r="A74" s="482"/>
      <c r="B74" s="507"/>
      <c r="C74" s="482"/>
      <c r="D74" s="483"/>
      <c r="E74" s="484"/>
      <c r="F74" s="782">
        <f t="shared" si="12"/>
        <v>0</v>
      </c>
      <c r="G74" s="483"/>
      <c r="H74" s="484"/>
      <c r="I74" s="782">
        <f t="shared" si="6"/>
        <v>0</v>
      </c>
      <c r="J74" s="482"/>
      <c r="K74" s="483">
        <f t="shared" si="13"/>
        <v>0</v>
      </c>
      <c r="L74" s="482"/>
      <c r="M74" s="484">
        <f t="shared" si="14"/>
        <v>0</v>
      </c>
      <c r="N74" s="782">
        <f t="shared" si="7"/>
        <v>0</v>
      </c>
      <c r="O74" s="782">
        <f t="shared" si="8"/>
        <v>0</v>
      </c>
      <c r="P74" s="1"/>
    </row>
    <row r="75" spans="1:16">
      <c r="A75" s="482"/>
      <c r="B75" s="507"/>
      <c r="C75" s="482"/>
      <c r="D75" s="483"/>
      <c r="E75" s="484"/>
      <c r="F75" s="782">
        <f t="shared" si="12"/>
        <v>0</v>
      </c>
      <c r="G75" s="483"/>
      <c r="H75" s="484"/>
      <c r="I75" s="782">
        <f t="shared" si="6"/>
        <v>0</v>
      </c>
      <c r="J75" s="482"/>
      <c r="K75" s="483">
        <f t="shared" si="13"/>
        <v>0</v>
      </c>
      <c r="L75" s="482"/>
      <c r="M75" s="484">
        <f t="shared" si="14"/>
        <v>0</v>
      </c>
      <c r="N75" s="782">
        <f t="shared" si="7"/>
        <v>0</v>
      </c>
      <c r="O75" s="782">
        <f t="shared" si="8"/>
        <v>0</v>
      </c>
      <c r="P75" s="1"/>
    </row>
    <row r="76" spans="1:16">
      <c r="A76" s="482"/>
      <c r="B76" s="507"/>
      <c r="C76" s="482"/>
      <c r="D76" s="483"/>
      <c r="E76" s="484"/>
      <c r="F76" s="782">
        <f t="shared" si="12"/>
        <v>0</v>
      </c>
      <c r="G76" s="483"/>
      <c r="H76" s="484"/>
      <c r="I76" s="782">
        <f t="shared" si="6"/>
        <v>0</v>
      </c>
      <c r="J76" s="482"/>
      <c r="K76" s="483">
        <f t="shared" si="13"/>
        <v>0</v>
      </c>
      <c r="L76" s="482"/>
      <c r="M76" s="484">
        <f t="shared" si="14"/>
        <v>0</v>
      </c>
      <c r="N76" s="782">
        <f t="shared" si="7"/>
        <v>0</v>
      </c>
      <c r="O76" s="782">
        <f t="shared" si="8"/>
        <v>0</v>
      </c>
      <c r="P76" s="1"/>
    </row>
    <row r="77" spans="1:16">
      <c r="A77" s="482"/>
      <c r="B77" s="507"/>
      <c r="C77" s="482"/>
      <c r="D77" s="483"/>
      <c r="E77" s="484"/>
      <c r="F77" s="782">
        <f t="shared" si="12"/>
        <v>0</v>
      </c>
      <c r="G77" s="483"/>
      <c r="H77" s="484"/>
      <c r="I77" s="782">
        <f t="shared" si="6"/>
        <v>0</v>
      </c>
      <c r="J77" s="482"/>
      <c r="K77" s="483">
        <f t="shared" si="13"/>
        <v>0</v>
      </c>
      <c r="L77" s="482"/>
      <c r="M77" s="484">
        <f t="shared" si="14"/>
        <v>0</v>
      </c>
      <c r="N77" s="782">
        <f t="shared" si="7"/>
        <v>0</v>
      </c>
      <c r="O77" s="782">
        <f t="shared" si="8"/>
        <v>0</v>
      </c>
      <c r="P77" s="1"/>
    </row>
    <row r="78" spans="1:16">
      <c r="A78" s="482"/>
      <c r="B78" s="507"/>
      <c r="C78" s="482"/>
      <c r="D78" s="483"/>
      <c r="E78" s="484"/>
      <c r="F78" s="782">
        <f t="shared" si="12"/>
        <v>0</v>
      </c>
      <c r="G78" s="483"/>
      <c r="H78" s="484"/>
      <c r="I78" s="782">
        <f t="shared" si="6"/>
        <v>0</v>
      </c>
      <c r="J78" s="482"/>
      <c r="K78" s="483">
        <f t="shared" si="13"/>
        <v>0</v>
      </c>
      <c r="L78" s="482"/>
      <c r="M78" s="484">
        <f t="shared" si="14"/>
        <v>0</v>
      </c>
      <c r="N78" s="782">
        <f t="shared" si="7"/>
        <v>0</v>
      </c>
      <c r="O78" s="782">
        <f t="shared" si="8"/>
        <v>0</v>
      </c>
      <c r="P78" s="1"/>
    </row>
    <row r="79" spans="1:16">
      <c r="A79" s="690" t="s">
        <v>63</v>
      </c>
      <c r="B79" s="690"/>
      <c r="C79" s="691"/>
      <c r="D79" s="692">
        <f>SUM(D56:D78)</f>
        <v>0</v>
      </c>
      <c r="E79" s="693"/>
      <c r="F79" s="489">
        <f>SUM(F56:F78)</f>
        <v>0</v>
      </c>
      <c r="G79" s="692">
        <f>SUM(G56:G78)</f>
        <v>0</v>
      </c>
      <c r="H79" s="693"/>
      <c r="I79" s="489">
        <f>SUM(I56:I78)</f>
        <v>0</v>
      </c>
      <c r="J79" s="691"/>
      <c r="K79" s="694">
        <f>SUM(K56:K78)</f>
        <v>0</v>
      </c>
      <c r="L79" s="691"/>
      <c r="M79" s="693"/>
      <c r="N79" s="491">
        <f>SUM(N56:N78)</f>
        <v>0</v>
      </c>
      <c r="O79" s="492">
        <f>SUM(O56:O78)</f>
        <v>0</v>
      </c>
      <c r="P79" s="1"/>
    </row>
    <row r="80" spans="1:16">
      <c r="A80" s="482"/>
      <c r="B80" s="507"/>
      <c r="C80" s="482"/>
      <c r="D80" s="483"/>
      <c r="E80" s="484"/>
      <c r="F80" s="782">
        <f>E80*D80</f>
        <v>0</v>
      </c>
      <c r="G80" s="483"/>
      <c r="H80" s="484"/>
      <c r="I80" s="782">
        <f t="shared" ref="I80:I101" si="15">H80*G80</f>
        <v>0</v>
      </c>
      <c r="J80" s="482"/>
      <c r="K80" s="483">
        <f>G80*J80</f>
        <v>0</v>
      </c>
      <c r="L80" s="482"/>
      <c r="M80" s="484">
        <f>H80*L80</f>
        <v>0</v>
      </c>
      <c r="N80" s="782">
        <f t="shared" ref="N80:N101" si="16">K80*M80</f>
        <v>0</v>
      </c>
      <c r="O80" s="782">
        <f t="shared" ref="O80:O101" si="17">H80*K80</f>
        <v>0</v>
      </c>
      <c r="P80" s="1"/>
    </row>
    <row r="81" spans="1:16">
      <c r="A81" s="482"/>
      <c r="B81" s="507"/>
      <c r="C81" s="482"/>
      <c r="D81" s="483"/>
      <c r="E81" s="484"/>
      <c r="F81" s="782">
        <f t="shared" ref="F81:F93" si="18">E81*D81</f>
        <v>0</v>
      </c>
      <c r="G81" s="483"/>
      <c r="H81" s="484"/>
      <c r="I81" s="782">
        <f t="shared" si="15"/>
        <v>0</v>
      </c>
      <c r="J81" s="482"/>
      <c r="K81" s="483">
        <f t="shared" ref="K81:K93" si="19">G81*J81</f>
        <v>0</v>
      </c>
      <c r="L81" s="482"/>
      <c r="M81" s="484">
        <f t="shared" ref="M81:M92" si="20">H81*L81</f>
        <v>0</v>
      </c>
      <c r="N81" s="782">
        <f t="shared" si="16"/>
        <v>0</v>
      </c>
      <c r="O81" s="782">
        <f t="shared" si="17"/>
        <v>0</v>
      </c>
      <c r="P81" s="1"/>
    </row>
    <row r="82" spans="1:16">
      <c r="A82" s="482"/>
      <c r="B82" s="507"/>
      <c r="C82" s="482"/>
      <c r="D82" s="483"/>
      <c r="E82" s="484"/>
      <c r="F82" s="782">
        <f t="shared" si="18"/>
        <v>0</v>
      </c>
      <c r="G82" s="483"/>
      <c r="H82" s="484"/>
      <c r="I82" s="782">
        <f t="shared" si="15"/>
        <v>0</v>
      </c>
      <c r="J82" s="482"/>
      <c r="K82" s="483">
        <f t="shared" si="19"/>
        <v>0</v>
      </c>
      <c r="L82" s="482"/>
      <c r="M82" s="484">
        <f t="shared" si="20"/>
        <v>0</v>
      </c>
      <c r="N82" s="782">
        <f t="shared" si="16"/>
        <v>0</v>
      </c>
      <c r="O82" s="782">
        <f t="shared" si="17"/>
        <v>0</v>
      </c>
      <c r="P82" s="1"/>
    </row>
    <row r="83" spans="1:16">
      <c r="A83" s="482"/>
      <c r="B83" s="507"/>
      <c r="C83" s="482"/>
      <c r="D83" s="483"/>
      <c r="E83" s="484"/>
      <c r="F83" s="782">
        <f t="shared" si="18"/>
        <v>0</v>
      </c>
      <c r="G83" s="483"/>
      <c r="H83" s="484"/>
      <c r="I83" s="782">
        <f t="shared" si="15"/>
        <v>0</v>
      </c>
      <c r="J83" s="482"/>
      <c r="K83" s="483">
        <f t="shared" si="19"/>
        <v>0</v>
      </c>
      <c r="L83" s="482"/>
      <c r="M83" s="484">
        <f t="shared" si="20"/>
        <v>0</v>
      </c>
      <c r="N83" s="782">
        <f t="shared" si="16"/>
        <v>0</v>
      </c>
      <c r="O83" s="782">
        <f t="shared" si="17"/>
        <v>0</v>
      </c>
      <c r="P83" s="1"/>
    </row>
    <row r="84" spans="1:16">
      <c r="A84" s="482"/>
      <c r="B84" s="507"/>
      <c r="C84" s="482"/>
      <c r="D84" s="483"/>
      <c r="E84" s="484"/>
      <c r="F84" s="782">
        <f t="shared" si="18"/>
        <v>0</v>
      </c>
      <c r="G84" s="483"/>
      <c r="H84" s="484"/>
      <c r="I84" s="782">
        <f t="shared" si="15"/>
        <v>0</v>
      </c>
      <c r="J84" s="482"/>
      <c r="K84" s="483">
        <f t="shared" si="19"/>
        <v>0</v>
      </c>
      <c r="L84" s="482"/>
      <c r="M84" s="484">
        <f t="shared" si="20"/>
        <v>0</v>
      </c>
      <c r="N84" s="782">
        <f t="shared" si="16"/>
        <v>0</v>
      </c>
      <c r="O84" s="782">
        <f t="shared" si="17"/>
        <v>0</v>
      </c>
      <c r="P84" s="1"/>
    </row>
    <row r="85" spans="1:16">
      <c r="A85" s="482"/>
      <c r="B85" s="507"/>
      <c r="C85" s="482"/>
      <c r="D85" s="483"/>
      <c r="E85" s="484"/>
      <c r="F85" s="782">
        <f t="shared" si="18"/>
        <v>0</v>
      </c>
      <c r="G85" s="483"/>
      <c r="H85" s="484"/>
      <c r="I85" s="782">
        <f t="shared" si="15"/>
        <v>0</v>
      </c>
      <c r="J85" s="482"/>
      <c r="K85" s="483">
        <f t="shared" si="19"/>
        <v>0</v>
      </c>
      <c r="L85" s="482"/>
      <c r="M85" s="484">
        <f t="shared" si="20"/>
        <v>0</v>
      </c>
      <c r="N85" s="782">
        <f t="shared" si="16"/>
        <v>0</v>
      </c>
      <c r="O85" s="782">
        <f t="shared" si="17"/>
        <v>0</v>
      </c>
      <c r="P85" s="1"/>
    </row>
    <row r="86" spans="1:16">
      <c r="A86" s="482"/>
      <c r="B86" s="507"/>
      <c r="C86" s="482"/>
      <c r="D86" s="483"/>
      <c r="E86" s="484"/>
      <c r="F86" s="782">
        <f t="shared" si="18"/>
        <v>0</v>
      </c>
      <c r="G86" s="483"/>
      <c r="H86" s="484"/>
      <c r="I86" s="782">
        <f t="shared" si="15"/>
        <v>0</v>
      </c>
      <c r="J86" s="482"/>
      <c r="K86" s="483">
        <f t="shared" si="19"/>
        <v>0</v>
      </c>
      <c r="L86" s="482"/>
      <c r="M86" s="484">
        <f t="shared" si="20"/>
        <v>0</v>
      </c>
      <c r="N86" s="782">
        <f t="shared" si="16"/>
        <v>0</v>
      </c>
      <c r="O86" s="782">
        <f t="shared" si="17"/>
        <v>0</v>
      </c>
      <c r="P86" s="1"/>
    </row>
    <row r="87" spans="1:16">
      <c r="A87" s="482"/>
      <c r="B87" s="507"/>
      <c r="C87" s="482"/>
      <c r="D87" s="483"/>
      <c r="E87" s="484"/>
      <c r="F87" s="782">
        <f t="shared" si="18"/>
        <v>0</v>
      </c>
      <c r="G87" s="483"/>
      <c r="H87" s="484"/>
      <c r="I87" s="782">
        <f t="shared" si="15"/>
        <v>0</v>
      </c>
      <c r="J87" s="482"/>
      <c r="K87" s="483">
        <f t="shared" si="19"/>
        <v>0</v>
      </c>
      <c r="L87" s="482"/>
      <c r="M87" s="484">
        <f t="shared" si="20"/>
        <v>0</v>
      </c>
      <c r="N87" s="782">
        <f t="shared" si="16"/>
        <v>0</v>
      </c>
      <c r="O87" s="782">
        <f t="shared" si="17"/>
        <v>0</v>
      </c>
      <c r="P87" s="1"/>
    </row>
    <row r="88" spans="1:16">
      <c r="A88" s="482"/>
      <c r="B88" s="507"/>
      <c r="C88" s="482"/>
      <c r="D88" s="483"/>
      <c r="E88" s="484"/>
      <c r="F88" s="782">
        <f t="shared" si="18"/>
        <v>0</v>
      </c>
      <c r="G88" s="483"/>
      <c r="H88" s="484"/>
      <c r="I88" s="782">
        <f t="shared" si="15"/>
        <v>0</v>
      </c>
      <c r="J88" s="482"/>
      <c r="K88" s="483">
        <f t="shared" si="19"/>
        <v>0</v>
      </c>
      <c r="L88" s="482"/>
      <c r="M88" s="484">
        <f t="shared" si="20"/>
        <v>0</v>
      </c>
      <c r="N88" s="782">
        <f t="shared" si="16"/>
        <v>0</v>
      </c>
      <c r="O88" s="782">
        <f t="shared" si="17"/>
        <v>0</v>
      </c>
      <c r="P88" s="1"/>
    </row>
    <row r="89" spans="1:16">
      <c r="A89" s="482"/>
      <c r="B89" s="507"/>
      <c r="C89" s="482"/>
      <c r="D89" s="483"/>
      <c r="E89" s="484"/>
      <c r="F89" s="782">
        <f t="shared" si="18"/>
        <v>0</v>
      </c>
      <c r="G89" s="483"/>
      <c r="H89" s="484"/>
      <c r="I89" s="782">
        <f t="shared" si="15"/>
        <v>0</v>
      </c>
      <c r="J89" s="482"/>
      <c r="K89" s="483">
        <f t="shared" si="19"/>
        <v>0</v>
      </c>
      <c r="L89" s="482"/>
      <c r="M89" s="484">
        <f t="shared" si="20"/>
        <v>0</v>
      </c>
      <c r="N89" s="782">
        <f t="shared" si="16"/>
        <v>0</v>
      </c>
      <c r="O89" s="782">
        <f t="shared" si="17"/>
        <v>0</v>
      </c>
      <c r="P89" s="1"/>
    </row>
    <row r="90" spans="1:16">
      <c r="A90" s="482"/>
      <c r="B90" s="507"/>
      <c r="C90" s="482"/>
      <c r="D90" s="483"/>
      <c r="E90" s="484"/>
      <c r="F90" s="782">
        <f t="shared" si="18"/>
        <v>0</v>
      </c>
      <c r="G90" s="483"/>
      <c r="H90" s="484"/>
      <c r="I90" s="782">
        <f t="shared" si="15"/>
        <v>0</v>
      </c>
      <c r="J90" s="482"/>
      <c r="K90" s="483">
        <f t="shared" si="19"/>
        <v>0</v>
      </c>
      <c r="L90" s="482"/>
      <c r="M90" s="484">
        <f t="shared" si="20"/>
        <v>0</v>
      </c>
      <c r="N90" s="782">
        <f t="shared" si="16"/>
        <v>0</v>
      </c>
      <c r="O90" s="782">
        <f t="shared" si="17"/>
        <v>0</v>
      </c>
      <c r="P90" s="1"/>
    </row>
    <row r="91" spans="1:16">
      <c r="A91" s="482"/>
      <c r="B91" s="507"/>
      <c r="C91" s="482"/>
      <c r="D91" s="483"/>
      <c r="E91" s="484"/>
      <c r="F91" s="782">
        <f t="shared" si="18"/>
        <v>0</v>
      </c>
      <c r="G91" s="483"/>
      <c r="H91" s="484"/>
      <c r="I91" s="782">
        <f t="shared" si="15"/>
        <v>0</v>
      </c>
      <c r="J91" s="482"/>
      <c r="K91" s="483">
        <f t="shared" si="19"/>
        <v>0</v>
      </c>
      <c r="L91" s="482"/>
      <c r="M91" s="484">
        <f t="shared" si="20"/>
        <v>0</v>
      </c>
      <c r="N91" s="782">
        <f t="shared" si="16"/>
        <v>0</v>
      </c>
      <c r="O91" s="782">
        <f t="shared" si="17"/>
        <v>0</v>
      </c>
      <c r="P91" s="1"/>
    </row>
    <row r="92" spans="1:16">
      <c r="A92" s="482"/>
      <c r="B92" s="507"/>
      <c r="C92" s="482"/>
      <c r="D92" s="483"/>
      <c r="E92" s="484"/>
      <c r="F92" s="782">
        <f t="shared" si="18"/>
        <v>0</v>
      </c>
      <c r="G92" s="483"/>
      <c r="H92" s="484"/>
      <c r="I92" s="782">
        <f t="shared" si="15"/>
        <v>0</v>
      </c>
      <c r="J92" s="482"/>
      <c r="K92" s="483">
        <f t="shared" si="19"/>
        <v>0</v>
      </c>
      <c r="L92" s="482"/>
      <c r="M92" s="484">
        <f t="shared" si="20"/>
        <v>0</v>
      </c>
      <c r="N92" s="782">
        <f t="shared" si="16"/>
        <v>0</v>
      </c>
      <c r="O92" s="782">
        <f t="shared" si="17"/>
        <v>0</v>
      </c>
      <c r="P92" s="1"/>
    </row>
    <row r="93" spans="1:16">
      <c r="A93" s="482"/>
      <c r="B93" s="507"/>
      <c r="C93" s="482"/>
      <c r="D93" s="483"/>
      <c r="E93" s="484"/>
      <c r="F93" s="782">
        <f t="shared" si="18"/>
        <v>0</v>
      </c>
      <c r="G93" s="483"/>
      <c r="H93" s="484"/>
      <c r="I93" s="782">
        <f t="shared" si="15"/>
        <v>0</v>
      </c>
      <c r="J93" s="482"/>
      <c r="K93" s="483">
        <f t="shared" si="19"/>
        <v>0</v>
      </c>
      <c r="L93" s="482"/>
      <c r="M93" s="484">
        <f t="shared" ref="M93:M100" si="21">H93*L93</f>
        <v>0</v>
      </c>
      <c r="N93" s="782">
        <f t="shared" si="16"/>
        <v>0</v>
      </c>
      <c r="O93" s="782">
        <f t="shared" si="17"/>
        <v>0</v>
      </c>
      <c r="P93" s="1"/>
    </row>
    <row r="94" spans="1:16">
      <c r="A94" s="482"/>
      <c r="B94" s="507"/>
      <c r="C94" s="482"/>
      <c r="D94" s="483"/>
      <c r="E94" s="484"/>
      <c r="F94" s="782">
        <f t="shared" ref="F94:F100" si="22">E94*D94</f>
        <v>0</v>
      </c>
      <c r="G94" s="483"/>
      <c r="H94" s="484"/>
      <c r="I94" s="782">
        <f t="shared" si="15"/>
        <v>0</v>
      </c>
      <c r="J94" s="482"/>
      <c r="K94" s="483">
        <f t="shared" ref="K94:K100" si="23">G94*J94</f>
        <v>0</v>
      </c>
      <c r="L94" s="482"/>
      <c r="M94" s="484">
        <f t="shared" si="21"/>
        <v>0</v>
      </c>
      <c r="N94" s="782">
        <f t="shared" si="16"/>
        <v>0</v>
      </c>
      <c r="O94" s="782">
        <f t="shared" si="17"/>
        <v>0</v>
      </c>
      <c r="P94" s="1"/>
    </row>
    <row r="95" spans="1:16">
      <c r="A95" s="482"/>
      <c r="B95" s="507"/>
      <c r="C95" s="482"/>
      <c r="D95" s="483"/>
      <c r="E95" s="484"/>
      <c r="F95" s="782">
        <f t="shared" si="22"/>
        <v>0</v>
      </c>
      <c r="G95" s="483"/>
      <c r="H95" s="484"/>
      <c r="I95" s="782">
        <f t="shared" si="15"/>
        <v>0</v>
      </c>
      <c r="J95" s="482"/>
      <c r="K95" s="483">
        <f t="shared" si="23"/>
        <v>0</v>
      </c>
      <c r="L95" s="482"/>
      <c r="M95" s="484">
        <f t="shared" si="21"/>
        <v>0</v>
      </c>
      <c r="N95" s="782">
        <f t="shared" si="16"/>
        <v>0</v>
      </c>
      <c r="O95" s="782">
        <f t="shared" si="17"/>
        <v>0</v>
      </c>
      <c r="P95" s="1"/>
    </row>
    <row r="96" spans="1:16">
      <c r="A96" s="482"/>
      <c r="B96" s="507"/>
      <c r="C96" s="482"/>
      <c r="D96" s="483"/>
      <c r="E96" s="484"/>
      <c r="F96" s="782">
        <f t="shared" si="22"/>
        <v>0</v>
      </c>
      <c r="G96" s="483"/>
      <c r="H96" s="484"/>
      <c r="I96" s="782">
        <f t="shared" si="15"/>
        <v>0</v>
      </c>
      <c r="J96" s="482"/>
      <c r="K96" s="483">
        <f t="shared" si="23"/>
        <v>0</v>
      </c>
      <c r="L96" s="482"/>
      <c r="M96" s="484">
        <f t="shared" si="21"/>
        <v>0</v>
      </c>
      <c r="N96" s="782">
        <f t="shared" si="16"/>
        <v>0</v>
      </c>
      <c r="O96" s="782">
        <f t="shared" si="17"/>
        <v>0</v>
      </c>
      <c r="P96" s="1"/>
    </row>
    <row r="97" spans="1:16">
      <c r="A97" s="482"/>
      <c r="B97" s="507"/>
      <c r="C97" s="482"/>
      <c r="D97" s="483"/>
      <c r="E97" s="484"/>
      <c r="F97" s="782">
        <f t="shared" si="22"/>
        <v>0</v>
      </c>
      <c r="G97" s="483"/>
      <c r="H97" s="484"/>
      <c r="I97" s="782">
        <f t="shared" si="15"/>
        <v>0</v>
      </c>
      <c r="J97" s="482"/>
      <c r="K97" s="483">
        <f t="shared" si="23"/>
        <v>0</v>
      </c>
      <c r="L97" s="482"/>
      <c r="M97" s="484">
        <f t="shared" si="21"/>
        <v>0</v>
      </c>
      <c r="N97" s="782">
        <f t="shared" si="16"/>
        <v>0</v>
      </c>
      <c r="O97" s="782">
        <f t="shared" si="17"/>
        <v>0</v>
      </c>
      <c r="P97" s="1"/>
    </row>
    <row r="98" spans="1:16">
      <c r="A98" s="482"/>
      <c r="B98" s="507"/>
      <c r="C98" s="482"/>
      <c r="D98" s="483"/>
      <c r="E98" s="484"/>
      <c r="F98" s="782">
        <f t="shared" si="22"/>
        <v>0</v>
      </c>
      <c r="G98" s="483"/>
      <c r="H98" s="484"/>
      <c r="I98" s="782">
        <f t="shared" si="15"/>
        <v>0</v>
      </c>
      <c r="J98" s="482"/>
      <c r="K98" s="483">
        <f t="shared" si="23"/>
        <v>0</v>
      </c>
      <c r="L98" s="482"/>
      <c r="M98" s="484">
        <f t="shared" si="21"/>
        <v>0</v>
      </c>
      <c r="N98" s="782">
        <f t="shared" si="16"/>
        <v>0</v>
      </c>
      <c r="O98" s="782">
        <f t="shared" si="17"/>
        <v>0</v>
      </c>
      <c r="P98" s="1"/>
    </row>
    <row r="99" spans="1:16">
      <c r="A99" s="482"/>
      <c r="B99" s="507"/>
      <c r="C99" s="482"/>
      <c r="D99" s="483"/>
      <c r="E99" s="484"/>
      <c r="F99" s="782">
        <f t="shared" si="22"/>
        <v>0</v>
      </c>
      <c r="G99" s="483"/>
      <c r="H99" s="484"/>
      <c r="I99" s="782">
        <f t="shared" si="15"/>
        <v>0</v>
      </c>
      <c r="J99" s="482"/>
      <c r="K99" s="483">
        <f t="shared" si="23"/>
        <v>0</v>
      </c>
      <c r="L99" s="482"/>
      <c r="M99" s="484">
        <f t="shared" si="21"/>
        <v>0</v>
      </c>
      <c r="N99" s="782">
        <f t="shared" si="16"/>
        <v>0</v>
      </c>
      <c r="O99" s="782">
        <f t="shared" si="17"/>
        <v>0</v>
      </c>
      <c r="P99" s="1"/>
    </row>
    <row r="100" spans="1:16">
      <c r="A100" s="482"/>
      <c r="B100" s="507"/>
      <c r="C100" s="482"/>
      <c r="D100" s="483"/>
      <c r="E100" s="484"/>
      <c r="F100" s="782">
        <f t="shared" si="22"/>
        <v>0</v>
      </c>
      <c r="G100" s="483"/>
      <c r="H100" s="484"/>
      <c r="I100" s="782">
        <f t="shared" si="15"/>
        <v>0</v>
      </c>
      <c r="J100" s="482"/>
      <c r="K100" s="483">
        <f t="shared" si="23"/>
        <v>0</v>
      </c>
      <c r="L100" s="482"/>
      <c r="M100" s="484">
        <f t="shared" si="21"/>
        <v>0</v>
      </c>
      <c r="N100" s="782">
        <f t="shared" si="16"/>
        <v>0</v>
      </c>
      <c r="O100" s="782">
        <f t="shared" si="17"/>
        <v>0</v>
      </c>
      <c r="P100" s="1"/>
    </row>
    <row r="101" spans="1:16">
      <c r="A101" s="482"/>
      <c r="B101" s="507"/>
      <c r="C101" s="482"/>
      <c r="D101" s="483"/>
      <c r="E101" s="484"/>
      <c r="F101" s="782">
        <f>E101*D101</f>
        <v>0</v>
      </c>
      <c r="G101" s="483"/>
      <c r="H101" s="484"/>
      <c r="I101" s="782">
        <f t="shared" si="15"/>
        <v>0</v>
      </c>
      <c r="J101" s="482"/>
      <c r="K101" s="483">
        <f>G101*J101</f>
        <v>0</v>
      </c>
      <c r="L101" s="482"/>
      <c r="M101" s="484">
        <f>H101*L101</f>
        <v>0</v>
      </c>
      <c r="N101" s="782">
        <f t="shared" si="16"/>
        <v>0</v>
      </c>
      <c r="O101" s="782">
        <f t="shared" si="17"/>
        <v>0</v>
      </c>
      <c r="P101" s="1"/>
    </row>
    <row r="102" spans="1:16">
      <c r="A102" s="690" t="s">
        <v>64</v>
      </c>
      <c r="B102" s="691"/>
      <c r="C102" s="691"/>
      <c r="D102" s="692">
        <f>SUM(D80:D101)</f>
        <v>0</v>
      </c>
      <c r="E102" s="693"/>
      <c r="F102" s="489">
        <f>SUM(F80:F101)</f>
        <v>0</v>
      </c>
      <c r="G102" s="692">
        <f>SUM(G80:G101)</f>
        <v>0</v>
      </c>
      <c r="H102" s="693"/>
      <c r="I102" s="489">
        <f>SUM(I80:I101)</f>
        <v>0</v>
      </c>
      <c r="J102" s="691"/>
      <c r="K102" s="694">
        <f>SUM(K80:K101)</f>
        <v>0</v>
      </c>
      <c r="L102" s="691"/>
      <c r="M102" s="693"/>
      <c r="N102" s="491">
        <f>SUM(N80:N101)</f>
        <v>0</v>
      </c>
      <c r="O102" s="492">
        <f>SUM(O80:O101)</f>
        <v>0</v>
      </c>
      <c r="P102" s="1"/>
    </row>
    <row r="103" spans="1:16">
      <c r="A103" s="482"/>
      <c r="B103" s="507"/>
      <c r="C103" s="482"/>
      <c r="D103" s="483"/>
      <c r="E103" s="484"/>
      <c r="F103" s="782">
        <f>E103*D103</f>
        <v>0</v>
      </c>
      <c r="G103" s="483"/>
      <c r="H103" s="484"/>
      <c r="I103" s="782">
        <f t="shared" ref="I103:I123" si="24">H103*G103</f>
        <v>0</v>
      </c>
      <c r="J103" s="482"/>
      <c r="K103" s="483">
        <f>G103*J103</f>
        <v>0</v>
      </c>
      <c r="L103" s="482"/>
      <c r="M103" s="484">
        <f>H103*L103</f>
        <v>0</v>
      </c>
      <c r="N103" s="782">
        <f t="shared" ref="N103:N123" si="25">K103*M103</f>
        <v>0</v>
      </c>
      <c r="O103" s="782">
        <f>H103*K103</f>
        <v>0</v>
      </c>
      <c r="P103" s="1"/>
    </row>
    <row r="104" spans="1:16">
      <c r="A104" s="482"/>
      <c r="B104" s="507"/>
      <c r="C104" s="482"/>
      <c r="D104" s="483"/>
      <c r="E104" s="484"/>
      <c r="F104" s="782">
        <f t="shared" ref="F104:F114" si="26">E104*D104</f>
        <v>0</v>
      </c>
      <c r="G104" s="483"/>
      <c r="H104" s="484"/>
      <c r="I104" s="782">
        <f t="shared" si="24"/>
        <v>0</v>
      </c>
      <c r="J104" s="482"/>
      <c r="K104" s="483">
        <f t="shared" ref="K104:K115" si="27">G104*J104</f>
        <v>0</v>
      </c>
      <c r="L104" s="482"/>
      <c r="M104" s="484">
        <f t="shared" ref="M104:M117" si="28">H104*L104</f>
        <v>0</v>
      </c>
      <c r="N104" s="782">
        <f t="shared" si="25"/>
        <v>0</v>
      </c>
      <c r="O104" s="782">
        <f t="shared" ref="O104:O114" si="29">H104*K104</f>
        <v>0</v>
      </c>
      <c r="P104" s="1"/>
    </row>
    <row r="105" spans="1:16">
      <c r="A105" s="482"/>
      <c r="B105" s="507"/>
      <c r="C105" s="482"/>
      <c r="D105" s="483"/>
      <c r="E105" s="484"/>
      <c r="F105" s="782">
        <f t="shared" si="26"/>
        <v>0</v>
      </c>
      <c r="G105" s="483"/>
      <c r="H105" s="484"/>
      <c r="I105" s="782">
        <f t="shared" si="24"/>
        <v>0</v>
      </c>
      <c r="J105" s="482"/>
      <c r="K105" s="483">
        <f t="shared" si="27"/>
        <v>0</v>
      </c>
      <c r="L105" s="482"/>
      <c r="M105" s="484">
        <f t="shared" si="28"/>
        <v>0</v>
      </c>
      <c r="N105" s="782">
        <f t="shared" si="25"/>
        <v>0</v>
      </c>
      <c r="O105" s="782">
        <f t="shared" si="29"/>
        <v>0</v>
      </c>
      <c r="P105" s="1"/>
    </row>
    <row r="106" spans="1:16">
      <c r="A106" s="482"/>
      <c r="B106" s="507"/>
      <c r="C106" s="482"/>
      <c r="D106" s="483"/>
      <c r="E106" s="484"/>
      <c r="F106" s="782">
        <f t="shared" si="26"/>
        <v>0</v>
      </c>
      <c r="G106" s="483"/>
      <c r="H106" s="484"/>
      <c r="I106" s="782">
        <f t="shared" si="24"/>
        <v>0</v>
      </c>
      <c r="J106" s="482"/>
      <c r="K106" s="483">
        <f t="shared" si="27"/>
        <v>0</v>
      </c>
      <c r="L106" s="482"/>
      <c r="M106" s="484">
        <f t="shared" si="28"/>
        <v>0</v>
      </c>
      <c r="N106" s="782">
        <f t="shared" si="25"/>
        <v>0</v>
      </c>
      <c r="O106" s="782">
        <f t="shared" si="29"/>
        <v>0</v>
      </c>
      <c r="P106" s="1"/>
    </row>
    <row r="107" spans="1:16">
      <c r="A107" s="482"/>
      <c r="B107" s="507"/>
      <c r="C107" s="482"/>
      <c r="D107" s="483"/>
      <c r="E107" s="484"/>
      <c r="F107" s="782">
        <f t="shared" si="26"/>
        <v>0</v>
      </c>
      <c r="G107" s="483"/>
      <c r="H107" s="484"/>
      <c r="I107" s="782">
        <f t="shared" si="24"/>
        <v>0</v>
      </c>
      <c r="J107" s="482"/>
      <c r="K107" s="483">
        <f t="shared" si="27"/>
        <v>0</v>
      </c>
      <c r="L107" s="482"/>
      <c r="M107" s="484">
        <f t="shared" si="28"/>
        <v>0</v>
      </c>
      <c r="N107" s="782">
        <f t="shared" si="25"/>
        <v>0</v>
      </c>
      <c r="O107" s="782">
        <f t="shared" si="29"/>
        <v>0</v>
      </c>
      <c r="P107" s="1"/>
    </row>
    <row r="108" spans="1:16">
      <c r="A108" s="482"/>
      <c r="B108" s="507"/>
      <c r="C108" s="482"/>
      <c r="D108" s="483"/>
      <c r="E108" s="484"/>
      <c r="F108" s="782">
        <f t="shared" si="26"/>
        <v>0</v>
      </c>
      <c r="G108" s="483"/>
      <c r="H108" s="484"/>
      <c r="I108" s="782">
        <f t="shared" si="24"/>
        <v>0</v>
      </c>
      <c r="J108" s="482"/>
      <c r="K108" s="483">
        <f t="shared" si="27"/>
        <v>0</v>
      </c>
      <c r="L108" s="482"/>
      <c r="M108" s="484">
        <f t="shared" si="28"/>
        <v>0</v>
      </c>
      <c r="N108" s="782">
        <f t="shared" si="25"/>
        <v>0</v>
      </c>
      <c r="O108" s="782">
        <f t="shared" si="29"/>
        <v>0</v>
      </c>
      <c r="P108" s="1"/>
    </row>
    <row r="109" spans="1:16">
      <c r="A109" s="482"/>
      <c r="B109" s="507"/>
      <c r="C109" s="482"/>
      <c r="D109" s="483"/>
      <c r="E109" s="484"/>
      <c r="F109" s="782">
        <f t="shared" si="26"/>
        <v>0</v>
      </c>
      <c r="G109" s="483"/>
      <c r="H109" s="484"/>
      <c r="I109" s="782">
        <f t="shared" si="24"/>
        <v>0</v>
      </c>
      <c r="J109" s="482"/>
      <c r="K109" s="483">
        <f t="shared" si="27"/>
        <v>0</v>
      </c>
      <c r="L109" s="482"/>
      <c r="M109" s="484">
        <f t="shared" si="28"/>
        <v>0</v>
      </c>
      <c r="N109" s="782">
        <f t="shared" si="25"/>
        <v>0</v>
      </c>
      <c r="O109" s="782">
        <f t="shared" si="29"/>
        <v>0</v>
      </c>
      <c r="P109" s="1"/>
    </row>
    <row r="110" spans="1:16">
      <c r="A110" s="482"/>
      <c r="B110" s="507"/>
      <c r="C110" s="482"/>
      <c r="D110" s="483"/>
      <c r="E110" s="484"/>
      <c r="F110" s="782">
        <f t="shared" si="26"/>
        <v>0</v>
      </c>
      <c r="G110" s="483"/>
      <c r="H110" s="484"/>
      <c r="I110" s="782">
        <f t="shared" si="24"/>
        <v>0</v>
      </c>
      <c r="J110" s="482"/>
      <c r="K110" s="483">
        <f t="shared" si="27"/>
        <v>0</v>
      </c>
      <c r="L110" s="482"/>
      <c r="M110" s="484">
        <f t="shared" si="28"/>
        <v>0</v>
      </c>
      <c r="N110" s="782">
        <f t="shared" si="25"/>
        <v>0</v>
      </c>
      <c r="O110" s="782">
        <f t="shared" si="29"/>
        <v>0</v>
      </c>
      <c r="P110" s="1"/>
    </row>
    <row r="111" spans="1:16">
      <c r="A111" s="482"/>
      <c r="B111" s="507"/>
      <c r="C111" s="482"/>
      <c r="D111" s="483"/>
      <c r="E111" s="484"/>
      <c r="F111" s="782">
        <f t="shared" si="26"/>
        <v>0</v>
      </c>
      <c r="G111" s="483"/>
      <c r="H111" s="484"/>
      <c r="I111" s="782">
        <f t="shared" si="24"/>
        <v>0</v>
      </c>
      <c r="J111" s="482"/>
      <c r="K111" s="483">
        <f t="shared" si="27"/>
        <v>0</v>
      </c>
      <c r="L111" s="482"/>
      <c r="M111" s="484">
        <f t="shared" si="28"/>
        <v>0</v>
      </c>
      <c r="N111" s="782">
        <f t="shared" si="25"/>
        <v>0</v>
      </c>
      <c r="O111" s="782">
        <f t="shared" si="29"/>
        <v>0</v>
      </c>
      <c r="P111" s="1"/>
    </row>
    <row r="112" spans="1:16">
      <c r="A112" s="482"/>
      <c r="B112" s="507"/>
      <c r="C112" s="482"/>
      <c r="D112" s="483"/>
      <c r="E112" s="484"/>
      <c r="F112" s="782">
        <f t="shared" si="26"/>
        <v>0</v>
      </c>
      <c r="G112" s="483"/>
      <c r="H112" s="484"/>
      <c r="I112" s="782">
        <f t="shared" si="24"/>
        <v>0</v>
      </c>
      <c r="J112" s="482"/>
      <c r="K112" s="483">
        <f t="shared" si="27"/>
        <v>0</v>
      </c>
      <c r="L112" s="482"/>
      <c r="M112" s="484">
        <f t="shared" si="28"/>
        <v>0</v>
      </c>
      <c r="N112" s="782">
        <f t="shared" si="25"/>
        <v>0</v>
      </c>
      <c r="O112" s="782">
        <f t="shared" si="29"/>
        <v>0</v>
      </c>
      <c r="P112" s="1"/>
    </row>
    <row r="113" spans="1:16">
      <c r="A113" s="482"/>
      <c r="B113" s="507"/>
      <c r="C113" s="482"/>
      <c r="D113" s="483"/>
      <c r="E113" s="484"/>
      <c r="F113" s="782">
        <f t="shared" si="26"/>
        <v>0</v>
      </c>
      <c r="G113" s="483"/>
      <c r="H113" s="484"/>
      <c r="I113" s="782">
        <f t="shared" si="24"/>
        <v>0</v>
      </c>
      <c r="J113" s="482"/>
      <c r="K113" s="483">
        <f t="shared" si="27"/>
        <v>0</v>
      </c>
      <c r="L113" s="482"/>
      <c r="M113" s="484">
        <f t="shared" si="28"/>
        <v>0</v>
      </c>
      <c r="N113" s="782">
        <f t="shared" si="25"/>
        <v>0</v>
      </c>
      <c r="O113" s="782">
        <f t="shared" si="29"/>
        <v>0</v>
      </c>
      <c r="P113" s="1"/>
    </row>
    <row r="114" spans="1:16">
      <c r="A114" s="482"/>
      <c r="B114" s="507"/>
      <c r="C114" s="482"/>
      <c r="D114" s="483"/>
      <c r="E114" s="484"/>
      <c r="F114" s="782">
        <f t="shared" si="26"/>
        <v>0</v>
      </c>
      <c r="G114" s="483"/>
      <c r="H114" s="484"/>
      <c r="I114" s="782">
        <f t="shared" si="24"/>
        <v>0</v>
      </c>
      <c r="J114" s="482"/>
      <c r="K114" s="483">
        <f t="shared" si="27"/>
        <v>0</v>
      </c>
      <c r="L114" s="482"/>
      <c r="M114" s="484">
        <f t="shared" si="28"/>
        <v>0</v>
      </c>
      <c r="N114" s="782">
        <f t="shared" si="25"/>
        <v>0</v>
      </c>
      <c r="O114" s="782">
        <f t="shared" si="29"/>
        <v>0</v>
      </c>
      <c r="P114" s="1"/>
    </row>
    <row r="115" spans="1:16">
      <c r="A115" s="482"/>
      <c r="B115" s="507"/>
      <c r="C115" s="482"/>
      <c r="D115" s="483"/>
      <c r="E115" s="484"/>
      <c r="F115" s="782">
        <f t="shared" ref="F115:F123" si="30">E115*D115</f>
        <v>0</v>
      </c>
      <c r="G115" s="483"/>
      <c r="H115" s="484"/>
      <c r="I115" s="782">
        <f t="shared" si="24"/>
        <v>0</v>
      </c>
      <c r="J115" s="482"/>
      <c r="K115" s="483">
        <f t="shared" si="27"/>
        <v>0</v>
      </c>
      <c r="L115" s="482"/>
      <c r="M115" s="484">
        <f t="shared" si="28"/>
        <v>0</v>
      </c>
      <c r="N115" s="782">
        <f t="shared" si="25"/>
        <v>0</v>
      </c>
      <c r="O115" s="782">
        <f t="shared" ref="O115:O123" si="31">H115*K115</f>
        <v>0</v>
      </c>
      <c r="P115" s="1"/>
    </row>
    <row r="116" spans="1:16">
      <c r="A116" s="482"/>
      <c r="B116" s="507"/>
      <c r="C116" s="482"/>
      <c r="D116" s="483"/>
      <c r="E116" s="484"/>
      <c r="F116" s="782">
        <f t="shared" si="30"/>
        <v>0</v>
      </c>
      <c r="G116" s="483"/>
      <c r="H116" s="484"/>
      <c r="I116" s="782">
        <f t="shared" si="24"/>
        <v>0</v>
      </c>
      <c r="J116" s="482"/>
      <c r="K116" s="483">
        <f t="shared" ref="K116:K123" si="32">G116*J116</f>
        <v>0</v>
      </c>
      <c r="L116" s="482"/>
      <c r="M116" s="484">
        <f t="shared" si="28"/>
        <v>0</v>
      </c>
      <c r="N116" s="782">
        <f t="shared" si="25"/>
        <v>0</v>
      </c>
      <c r="O116" s="782">
        <f t="shared" si="31"/>
        <v>0</v>
      </c>
      <c r="P116" s="1"/>
    </row>
    <row r="117" spans="1:16">
      <c r="A117" s="482"/>
      <c r="B117" s="507"/>
      <c r="C117" s="482"/>
      <c r="D117" s="483"/>
      <c r="E117" s="484"/>
      <c r="F117" s="782">
        <f t="shared" si="30"/>
        <v>0</v>
      </c>
      <c r="G117" s="483"/>
      <c r="H117" s="484"/>
      <c r="I117" s="782">
        <f t="shared" si="24"/>
        <v>0</v>
      </c>
      <c r="J117" s="482"/>
      <c r="K117" s="483">
        <f t="shared" si="32"/>
        <v>0</v>
      </c>
      <c r="L117" s="482"/>
      <c r="M117" s="484">
        <f t="shared" si="28"/>
        <v>0</v>
      </c>
      <c r="N117" s="782">
        <f t="shared" si="25"/>
        <v>0</v>
      </c>
      <c r="O117" s="782">
        <f t="shared" si="31"/>
        <v>0</v>
      </c>
      <c r="P117" s="1"/>
    </row>
    <row r="118" spans="1:16">
      <c r="A118" s="482"/>
      <c r="B118" s="507"/>
      <c r="C118" s="482"/>
      <c r="D118" s="483"/>
      <c r="E118" s="484"/>
      <c r="F118" s="782">
        <f t="shared" si="30"/>
        <v>0</v>
      </c>
      <c r="G118" s="483"/>
      <c r="H118" s="484"/>
      <c r="I118" s="782">
        <f t="shared" si="24"/>
        <v>0</v>
      </c>
      <c r="J118" s="482"/>
      <c r="K118" s="483">
        <f t="shared" si="32"/>
        <v>0</v>
      </c>
      <c r="L118" s="482"/>
      <c r="M118" s="484">
        <f t="shared" ref="M118:M123" si="33">H118*L118</f>
        <v>0</v>
      </c>
      <c r="N118" s="782">
        <f t="shared" si="25"/>
        <v>0</v>
      </c>
      <c r="O118" s="782">
        <f t="shared" si="31"/>
        <v>0</v>
      </c>
      <c r="P118" s="1"/>
    </row>
    <row r="119" spans="1:16">
      <c r="A119" s="482"/>
      <c r="B119" s="507"/>
      <c r="C119" s="482"/>
      <c r="D119" s="483"/>
      <c r="E119" s="484"/>
      <c r="F119" s="782">
        <f t="shared" si="30"/>
        <v>0</v>
      </c>
      <c r="G119" s="483"/>
      <c r="H119" s="484"/>
      <c r="I119" s="782">
        <f t="shared" si="24"/>
        <v>0</v>
      </c>
      <c r="J119" s="482"/>
      <c r="K119" s="483">
        <f t="shared" si="32"/>
        <v>0</v>
      </c>
      <c r="L119" s="482"/>
      <c r="M119" s="484">
        <f t="shared" si="33"/>
        <v>0</v>
      </c>
      <c r="N119" s="782">
        <f t="shared" si="25"/>
        <v>0</v>
      </c>
      <c r="O119" s="782">
        <f t="shared" si="31"/>
        <v>0</v>
      </c>
      <c r="P119" s="1"/>
    </row>
    <row r="120" spans="1:16">
      <c r="A120" s="482"/>
      <c r="B120" s="507"/>
      <c r="C120" s="482"/>
      <c r="D120" s="483"/>
      <c r="E120" s="484"/>
      <c r="F120" s="782">
        <f t="shared" si="30"/>
        <v>0</v>
      </c>
      <c r="G120" s="483"/>
      <c r="H120" s="484"/>
      <c r="I120" s="782">
        <f t="shared" si="24"/>
        <v>0</v>
      </c>
      <c r="J120" s="482"/>
      <c r="K120" s="483">
        <f t="shared" si="32"/>
        <v>0</v>
      </c>
      <c r="L120" s="482"/>
      <c r="M120" s="484">
        <f t="shared" si="33"/>
        <v>0</v>
      </c>
      <c r="N120" s="782">
        <f t="shared" si="25"/>
        <v>0</v>
      </c>
      <c r="O120" s="782">
        <f t="shared" si="31"/>
        <v>0</v>
      </c>
      <c r="P120" s="1"/>
    </row>
    <row r="121" spans="1:16">
      <c r="A121" s="482"/>
      <c r="B121" s="507"/>
      <c r="C121" s="482"/>
      <c r="D121" s="483"/>
      <c r="E121" s="484"/>
      <c r="F121" s="782">
        <f t="shared" si="30"/>
        <v>0</v>
      </c>
      <c r="G121" s="483"/>
      <c r="H121" s="484"/>
      <c r="I121" s="782">
        <f t="shared" si="24"/>
        <v>0</v>
      </c>
      <c r="J121" s="482"/>
      <c r="K121" s="483">
        <f t="shared" si="32"/>
        <v>0</v>
      </c>
      <c r="L121" s="482"/>
      <c r="M121" s="484">
        <f t="shared" si="33"/>
        <v>0</v>
      </c>
      <c r="N121" s="782">
        <f t="shared" si="25"/>
        <v>0</v>
      </c>
      <c r="O121" s="782">
        <f t="shared" si="31"/>
        <v>0</v>
      </c>
      <c r="P121" s="1"/>
    </row>
    <row r="122" spans="1:16">
      <c r="A122" s="482"/>
      <c r="B122" s="507"/>
      <c r="C122" s="482"/>
      <c r="D122" s="483"/>
      <c r="E122" s="484"/>
      <c r="F122" s="782">
        <f t="shared" si="30"/>
        <v>0</v>
      </c>
      <c r="G122" s="483"/>
      <c r="H122" s="484"/>
      <c r="I122" s="782">
        <f t="shared" si="24"/>
        <v>0</v>
      </c>
      <c r="J122" s="482"/>
      <c r="K122" s="483">
        <f t="shared" si="32"/>
        <v>0</v>
      </c>
      <c r="L122" s="482"/>
      <c r="M122" s="484">
        <f t="shared" si="33"/>
        <v>0</v>
      </c>
      <c r="N122" s="782">
        <f t="shared" si="25"/>
        <v>0</v>
      </c>
      <c r="O122" s="782">
        <f t="shared" si="31"/>
        <v>0</v>
      </c>
      <c r="P122" s="1"/>
    </row>
    <row r="123" spans="1:16">
      <c r="A123" s="482"/>
      <c r="B123" s="507"/>
      <c r="C123" s="482"/>
      <c r="D123" s="483"/>
      <c r="E123" s="484"/>
      <c r="F123" s="782">
        <f t="shared" si="30"/>
        <v>0</v>
      </c>
      <c r="G123" s="483"/>
      <c r="H123" s="484"/>
      <c r="I123" s="782">
        <f t="shared" si="24"/>
        <v>0</v>
      </c>
      <c r="J123" s="482"/>
      <c r="K123" s="483">
        <f t="shared" si="32"/>
        <v>0</v>
      </c>
      <c r="L123" s="482"/>
      <c r="M123" s="484">
        <f t="shared" si="33"/>
        <v>0</v>
      </c>
      <c r="N123" s="782">
        <f t="shared" si="25"/>
        <v>0</v>
      </c>
      <c r="O123" s="782">
        <f t="shared" si="31"/>
        <v>0</v>
      </c>
      <c r="P123" s="1"/>
    </row>
    <row r="124" spans="1:16" ht="12" thickBot="1">
      <c r="A124" s="690" t="s">
        <v>65</v>
      </c>
      <c r="B124" s="690"/>
      <c r="C124" s="691"/>
      <c r="D124" s="692">
        <f>SUM(D103:D123)</f>
        <v>0</v>
      </c>
      <c r="E124" s="693"/>
      <c r="F124" s="489">
        <f>SUM(F103:F123)</f>
        <v>0</v>
      </c>
      <c r="G124" s="692">
        <f>SUM(G103:G123)</f>
        <v>0</v>
      </c>
      <c r="H124" s="693"/>
      <c r="I124" s="489">
        <f>SUM(I103:I123)</f>
        <v>0</v>
      </c>
      <c r="J124" s="691"/>
      <c r="K124" s="694">
        <f>SUM(K103:K123)</f>
        <v>0</v>
      </c>
      <c r="L124" s="691"/>
      <c r="M124" s="693"/>
      <c r="N124" s="491">
        <f>SUM(N103:N123)</f>
        <v>0</v>
      </c>
      <c r="O124" s="492">
        <f>SUM(O103:O123)</f>
        <v>0</v>
      </c>
      <c r="P124" s="1"/>
    </row>
    <row r="125" spans="1:16" ht="12" thickTop="1">
      <c r="A125" s="672" t="s">
        <v>667</v>
      </c>
      <c r="B125" s="508"/>
      <c r="C125" s="272"/>
      <c r="D125" s="273"/>
      <c r="E125" s="274"/>
      <c r="F125" s="221">
        <f>F143+F160+F178</f>
        <v>0</v>
      </c>
      <c r="G125" s="273"/>
      <c r="H125" s="275"/>
      <c r="I125" s="221">
        <f>I143+I160+I178</f>
        <v>0</v>
      </c>
      <c r="J125" s="276"/>
      <c r="K125" s="273"/>
      <c r="L125" s="276"/>
      <c r="M125" s="275"/>
      <c r="N125" s="221">
        <f>N143+N160+N178</f>
        <v>0</v>
      </c>
      <c r="O125" s="432">
        <f>O143+O160+O178</f>
        <v>0</v>
      </c>
      <c r="P125" s="1"/>
    </row>
    <row r="126" spans="1:16" ht="12.75" customHeight="1">
      <c r="A126" s="482"/>
      <c r="B126" s="507"/>
      <c r="C126" s="482"/>
      <c r="D126" s="483"/>
      <c r="E126" s="484"/>
      <c r="F126" s="782">
        <f>E126*D126</f>
        <v>0</v>
      </c>
      <c r="G126" s="483"/>
      <c r="H126" s="484"/>
      <c r="I126" s="782">
        <f t="shared" ref="I126:I142" si="34">H126*G126</f>
        <v>0</v>
      </c>
      <c r="J126" s="482"/>
      <c r="K126" s="483">
        <f>G126*J126</f>
        <v>0</v>
      </c>
      <c r="L126" s="482"/>
      <c r="M126" s="484">
        <f t="shared" ref="M126:M142" si="35">H126*L126</f>
        <v>0</v>
      </c>
      <c r="N126" s="782">
        <f t="shared" ref="N126:N142" si="36">K126*M126</f>
        <v>0</v>
      </c>
      <c r="O126" s="782">
        <f t="shared" ref="O126:O142" si="37">H126*K126</f>
        <v>0</v>
      </c>
      <c r="P126" s="1"/>
    </row>
    <row r="127" spans="1:16" ht="12.75" customHeight="1">
      <c r="A127" s="482"/>
      <c r="B127" s="507"/>
      <c r="C127" s="482"/>
      <c r="D127" s="483"/>
      <c r="E127" s="484"/>
      <c r="F127" s="782">
        <f t="shared" ref="F127:F136" si="38">E127*D127</f>
        <v>0</v>
      </c>
      <c r="G127" s="483"/>
      <c r="H127" s="484"/>
      <c r="I127" s="782">
        <f t="shared" si="34"/>
        <v>0</v>
      </c>
      <c r="J127" s="482"/>
      <c r="K127" s="483">
        <f t="shared" ref="K127:K137" si="39">G127*J127</f>
        <v>0</v>
      </c>
      <c r="L127" s="482"/>
      <c r="M127" s="484">
        <f t="shared" si="35"/>
        <v>0</v>
      </c>
      <c r="N127" s="782">
        <f t="shared" si="36"/>
        <v>0</v>
      </c>
      <c r="O127" s="782">
        <f t="shared" si="37"/>
        <v>0</v>
      </c>
      <c r="P127" s="1"/>
    </row>
    <row r="128" spans="1:16" ht="12.75" customHeight="1">
      <c r="A128" s="482"/>
      <c r="B128" s="507"/>
      <c r="C128" s="482"/>
      <c r="D128" s="483"/>
      <c r="E128" s="484"/>
      <c r="F128" s="782">
        <f t="shared" si="38"/>
        <v>0</v>
      </c>
      <c r="G128" s="483"/>
      <c r="H128" s="484"/>
      <c r="I128" s="782">
        <f t="shared" si="34"/>
        <v>0</v>
      </c>
      <c r="J128" s="482"/>
      <c r="K128" s="483">
        <f t="shared" si="39"/>
        <v>0</v>
      </c>
      <c r="L128" s="482"/>
      <c r="M128" s="484">
        <f t="shared" si="35"/>
        <v>0</v>
      </c>
      <c r="N128" s="782">
        <f t="shared" si="36"/>
        <v>0</v>
      </c>
      <c r="O128" s="782">
        <f t="shared" si="37"/>
        <v>0</v>
      </c>
      <c r="P128" s="1"/>
    </row>
    <row r="129" spans="1:16" ht="12.75" customHeight="1">
      <c r="A129" s="482"/>
      <c r="B129" s="507"/>
      <c r="C129" s="482"/>
      <c r="D129" s="483"/>
      <c r="E129" s="484"/>
      <c r="F129" s="782">
        <f t="shared" si="38"/>
        <v>0</v>
      </c>
      <c r="G129" s="483"/>
      <c r="H129" s="484"/>
      <c r="I129" s="782">
        <f t="shared" si="34"/>
        <v>0</v>
      </c>
      <c r="J129" s="482"/>
      <c r="K129" s="483">
        <f t="shared" si="39"/>
        <v>0</v>
      </c>
      <c r="L129" s="482"/>
      <c r="M129" s="484">
        <f t="shared" si="35"/>
        <v>0</v>
      </c>
      <c r="N129" s="782">
        <f t="shared" si="36"/>
        <v>0</v>
      </c>
      <c r="O129" s="782">
        <f t="shared" si="37"/>
        <v>0</v>
      </c>
      <c r="P129" s="1"/>
    </row>
    <row r="130" spans="1:16" ht="12.75" customHeight="1">
      <c r="A130" s="482"/>
      <c r="B130" s="507"/>
      <c r="C130" s="482"/>
      <c r="D130" s="483"/>
      <c r="E130" s="484"/>
      <c r="F130" s="782">
        <f t="shared" si="38"/>
        <v>0</v>
      </c>
      <c r="G130" s="483"/>
      <c r="H130" s="484"/>
      <c r="I130" s="782">
        <f t="shared" si="34"/>
        <v>0</v>
      </c>
      <c r="J130" s="482"/>
      <c r="K130" s="483">
        <f t="shared" si="39"/>
        <v>0</v>
      </c>
      <c r="L130" s="482"/>
      <c r="M130" s="484">
        <f t="shared" si="35"/>
        <v>0</v>
      </c>
      <c r="N130" s="782">
        <f t="shared" si="36"/>
        <v>0</v>
      </c>
      <c r="O130" s="782">
        <f t="shared" si="37"/>
        <v>0</v>
      </c>
      <c r="P130" s="1"/>
    </row>
    <row r="131" spans="1:16" ht="12.75" customHeight="1">
      <c r="A131" s="482"/>
      <c r="B131" s="507"/>
      <c r="C131" s="482"/>
      <c r="D131" s="483"/>
      <c r="E131" s="484"/>
      <c r="F131" s="782">
        <f t="shared" si="38"/>
        <v>0</v>
      </c>
      <c r="G131" s="483"/>
      <c r="H131" s="484"/>
      <c r="I131" s="782">
        <f t="shared" si="34"/>
        <v>0</v>
      </c>
      <c r="J131" s="482"/>
      <c r="K131" s="483">
        <f t="shared" si="39"/>
        <v>0</v>
      </c>
      <c r="L131" s="482"/>
      <c r="M131" s="484">
        <f t="shared" si="35"/>
        <v>0</v>
      </c>
      <c r="N131" s="782">
        <f t="shared" si="36"/>
        <v>0</v>
      </c>
      <c r="O131" s="782">
        <f t="shared" si="37"/>
        <v>0</v>
      </c>
      <c r="P131" s="1"/>
    </row>
    <row r="132" spans="1:16" ht="12.75" customHeight="1">
      <c r="A132" s="482"/>
      <c r="B132" s="507"/>
      <c r="C132" s="482"/>
      <c r="D132" s="483"/>
      <c r="E132" s="484"/>
      <c r="F132" s="782">
        <f t="shared" si="38"/>
        <v>0</v>
      </c>
      <c r="G132" s="483"/>
      <c r="H132" s="484"/>
      <c r="I132" s="782">
        <f t="shared" si="34"/>
        <v>0</v>
      </c>
      <c r="J132" s="482"/>
      <c r="K132" s="483">
        <f t="shared" si="39"/>
        <v>0</v>
      </c>
      <c r="L132" s="482"/>
      <c r="M132" s="484">
        <f t="shared" si="35"/>
        <v>0</v>
      </c>
      <c r="N132" s="782">
        <f t="shared" si="36"/>
        <v>0</v>
      </c>
      <c r="O132" s="782">
        <f t="shared" si="37"/>
        <v>0</v>
      </c>
      <c r="P132" s="1"/>
    </row>
    <row r="133" spans="1:16" ht="12.75" customHeight="1">
      <c r="A133" s="482"/>
      <c r="B133" s="507"/>
      <c r="C133" s="482"/>
      <c r="D133" s="483"/>
      <c r="E133" s="484"/>
      <c r="F133" s="782">
        <f t="shared" si="38"/>
        <v>0</v>
      </c>
      <c r="G133" s="483"/>
      <c r="H133" s="484"/>
      <c r="I133" s="782">
        <f t="shared" si="34"/>
        <v>0</v>
      </c>
      <c r="J133" s="482"/>
      <c r="K133" s="483">
        <f t="shared" si="39"/>
        <v>0</v>
      </c>
      <c r="L133" s="482"/>
      <c r="M133" s="484">
        <f t="shared" si="35"/>
        <v>0</v>
      </c>
      <c r="N133" s="782">
        <f t="shared" si="36"/>
        <v>0</v>
      </c>
      <c r="O133" s="782">
        <f t="shared" si="37"/>
        <v>0</v>
      </c>
      <c r="P133" s="1"/>
    </row>
    <row r="134" spans="1:16" ht="12.75" customHeight="1">
      <c r="A134" s="482"/>
      <c r="B134" s="507"/>
      <c r="C134" s="482"/>
      <c r="D134" s="483"/>
      <c r="E134" s="484"/>
      <c r="F134" s="782">
        <f t="shared" si="38"/>
        <v>0</v>
      </c>
      <c r="G134" s="483"/>
      <c r="H134" s="484"/>
      <c r="I134" s="782">
        <f t="shared" si="34"/>
        <v>0</v>
      </c>
      <c r="J134" s="482"/>
      <c r="K134" s="483">
        <f t="shared" si="39"/>
        <v>0</v>
      </c>
      <c r="L134" s="482"/>
      <c r="M134" s="484">
        <f t="shared" si="35"/>
        <v>0</v>
      </c>
      <c r="N134" s="782">
        <f t="shared" si="36"/>
        <v>0</v>
      </c>
      <c r="O134" s="782">
        <f t="shared" si="37"/>
        <v>0</v>
      </c>
      <c r="P134" s="1"/>
    </row>
    <row r="135" spans="1:16" ht="12.75" customHeight="1">
      <c r="A135" s="482"/>
      <c r="B135" s="507"/>
      <c r="C135" s="482"/>
      <c r="D135" s="483"/>
      <c r="E135" s="484"/>
      <c r="F135" s="782">
        <f t="shared" si="38"/>
        <v>0</v>
      </c>
      <c r="G135" s="483"/>
      <c r="H135" s="484"/>
      <c r="I135" s="782">
        <f t="shared" si="34"/>
        <v>0</v>
      </c>
      <c r="J135" s="482"/>
      <c r="K135" s="483">
        <f t="shared" si="39"/>
        <v>0</v>
      </c>
      <c r="L135" s="482"/>
      <c r="M135" s="484">
        <f t="shared" si="35"/>
        <v>0</v>
      </c>
      <c r="N135" s="782">
        <f t="shared" si="36"/>
        <v>0</v>
      </c>
      <c r="O135" s="782">
        <f t="shared" si="37"/>
        <v>0</v>
      </c>
      <c r="P135" s="1"/>
    </row>
    <row r="136" spans="1:16" ht="12.75" customHeight="1">
      <c r="A136" s="482"/>
      <c r="B136" s="507"/>
      <c r="C136" s="482"/>
      <c r="D136" s="483"/>
      <c r="E136" s="484"/>
      <c r="F136" s="782">
        <f t="shared" si="38"/>
        <v>0</v>
      </c>
      <c r="G136" s="483"/>
      <c r="H136" s="484"/>
      <c r="I136" s="782">
        <f t="shared" si="34"/>
        <v>0</v>
      </c>
      <c r="J136" s="482"/>
      <c r="K136" s="483">
        <f t="shared" si="39"/>
        <v>0</v>
      </c>
      <c r="L136" s="482"/>
      <c r="M136" s="484">
        <f t="shared" si="35"/>
        <v>0</v>
      </c>
      <c r="N136" s="782">
        <f t="shared" si="36"/>
        <v>0</v>
      </c>
      <c r="O136" s="782">
        <f t="shared" si="37"/>
        <v>0</v>
      </c>
      <c r="P136" s="1"/>
    </row>
    <row r="137" spans="1:16">
      <c r="A137" s="482"/>
      <c r="B137" s="507"/>
      <c r="C137" s="482"/>
      <c r="D137" s="483"/>
      <c r="E137" s="484"/>
      <c r="F137" s="782">
        <f t="shared" ref="F137:F142" si="40">E137*D137</f>
        <v>0</v>
      </c>
      <c r="G137" s="483"/>
      <c r="H137" s="484"/>
      <c r="I137" s="782">
        <f t="shared" si="34"/>
        <v>0</v>
      </c>
      <c r="J137" s="482"/>
      <c r="K137" s="483">
        <f t="shared" si="39"/>
        <v>0</v>
      </c>
      <c r="L137" s="482"/>
      <c r="M137" s="484">
        <f t="shared" si="35"/>
        <v>0</v>
      </c>
      <c r="N137" s="782">
        <f t="shared" si="36"/>
        <v>0</v>
      </c>
      <c r="O137" s="782">
        <f t="shared" si="37"/>
        <v>0</v>
      </c>
      <c r="P137" s="1"/>
    </row>
    <row r="138" spans="1:16">
      <c r="A138" s="482"/>
      <c r="B138" s="507"/>
      <c r="C138" s="482"/>
      <c r="D138" s="483"/>
      <c r="E138" s="484"/>
      <c r="F138" s="782">
        <f t="shared" si="40"/>
        <v>0</v>
      </c>
      <c r="G138" s="483"/>
      <c r="H138" s="484"/>
      <c r="I138" s="782">
        <f t="shared" si="34"/>
        <v>0</v>
      </c>
      <c r="J138" s="482"/>
      <c r="K138" s="483">
        <f>G138*J138</f>
        <v>0</v>
      </c>
      <c r="L138" s="482"/>
      <c r="M138" s="484">
        <f t="shared" si="35"/>
        <v>0</v>
      </c>
      <c r="N138" s="782">
        <f t="shared" si="36"/>
        <v>0</v>
      </c>
      <c r="O138" s="782">
        <f t="shared" si="37"/>
        <v>0</v>
      </c>
      <c r="P138" s="1"/>
    </row>
    <row r="139" spans="1:16">
      <c r="A139" s="482"/>
      <c r="B139" s="507"/>
      <c r="C139" s="482"/>
      <c r="D139" s="483"/>
      <c r="E139" s="484"/>
      <c r="F139" s="782">
        <f t="shared" si="40"/>
        <v>0</v>
      </c>
      <c r="G139" s="483"/>
      <c r="H139" s="484"/>
      <c r="I139" s="782">
        <f t="shared" si="34"/>
        <v>0</v>
      </c>
      <c r="J139" s="482"/>
      <c r="K139" s="483">
        <f>G139*J139</f>
        <v>0</v>
      </c>
      <c r="L139" s="482"/>
      <c r="M139" s="484">
        <f t="shared" si="35"/>
        <v>0</v>
      </c>
      <c r="N139" s="782">
        <f t="shared" si="36"/>
        <v>0</v>
      </c>
      <c r="O139" s="782">
        <f t="shared" si="37"/>
        <v>0</v>
      </c>
      <c r="P139" s="1"/>
    </row>
    <row r="140" spans="1:16">
      <c r="A140" s="482"/>
      <c r="B140" s="507"/>
      <c r="C140" s="482"/>
      <c r="D140" s="483"/>
      <c r="E140" s="484"/>
      <c r="F140" s="782">
        <f t="shared" si="40"/>
        <v>0</v>
      </c>
      <c r="G140" s="483"/>
      <c r="H140" s="484"/>
      <c r="I140" s="782">
        <f t="shared" si="34"/>
        <v>0</v>
      </c>
      <c r="J140" s="482"/>
      <c r="K140" s="483">
        <f>G140*J140</f>
        <v>0</v>
      </c>
      <c r="L140" s="482"/>
      <c r="M140" s="484">
        <f t="shared" si="35"/>
        <v>0</v>
      </c>
      <c r="N140" s="782">
        <f t="shared" si="36"/>
        <v>0</v>
      </c>
      <c r="O140" s="782">
        <f t="shared" si="37"/>
        <v>0</v>
      </c>
      <c r="P140" s="1"/>
    </row>
    <row r="141" spans="1:16">
      <c r="A141" s="482"/>
      <c r="B141" s="507"/>
      <c r="C141" s="482"/>
      <c r="D141" s="483"/>
      <c r="E141" s="484"/>
      <c r="F141" s="782">
        <f t="shared" si="40"/>
        <v>0</v>
      </c>
      <c r="G141" s="483"/>
      <c r="H141" s="484"/>
      <c r="I141" s="782">
        <f t="shared" si="34"/>
        <v>0</v>
      </c>
      <c r="J141" s="482"/>
      <c r="K141" s="483">
        <f>G141*J141</f>
        <v>0</v>
      </c>
      <c r="L141" s="482"/>
      <c r="M141" s="484">
        <f t="shared" si="35"/>
        <v>0</v>
      </c>
      <c r="N141" s="782">
        <f t="shared" si="36"/>
        <v>0</v>
      </c>
      <c r="O141" s="782">
        <f t="shared" si="37"/>
        <v>0</v>
      </c>
      <c r="P141" s="1"/>
    </row>
    <row r="142" spans="1:16">
      <c r="A142" s="482"/>
      <c r="B142" s="507"/>
      <c r="C142" s="482"/>
      <c r="D142" s="483"/>
      <c r="E142" s="484"/>
      <c r="F142" s="782">
        <f t="shared" si="40"/>
        <v>0</v>
      </c>
      <c r="G142" s="483"/>
      <c r="H142" s="484"/>
      <c r="I142" s="782">
        <f t="shared" si="34"/>
        <v>0</v>
      </c>
      <c r="J142" s="482"/>
      <c r="K142" s="483">
        <f>G142*J142</f>
        <v>0</v>
      </c>
      <c r="L142" s="482"/>
      <c r="M142" s="484">
        <f t="shared" si="35"/>
        <v>0</v>
      </c>
      <c r="N142" s="782">
        <f t="shared" si="36"/>
        <v>0</v>
      </c>
      <c r="O142" s="782">
        <f t="shared" si="37"/>
        <v>0</v>
      </c>
      <c r="P142" s="1"/>
    </row>
    <row r="143" spans="1:16">
      <c r="A143" s="690" t="s">
        <v>63</v>
      </c>
      <c r="B143" s="690"/>
      <c r="C143" s="691"/>
      <c r="D143" s="692">
        <f>SUM(D126:D142)</f>
        <v>0</v>
      </c>
      <c r="E143" s="693"/>
      <c r="F143" s="489">
        <f>SUM(F126:F142)</f>
        <v>0</v>
      </c>
      <c r="G143" s="692">
        <f>SUM(G126:G142)</f>
        <v>0</v>
      </c>
      <c r="H143" s="693"/>
      <c r="I143" s="489">
        <f>SUM(I126:I142)</f>
        <v>0</v>
      </c>
      <c r="J143" s="691"/>
      <c r="K143" s="694">
        <f>SUM(K126:K142)</f>
        <v>0</v>
      </c>
      <c r="L143" s="691"/>
      <c r="M143" s="693"/>
      <c r="N143" s="491">
        <f>SUM(N126:N142)</f>
        <v>0</v>
      </c>
      <c r="O143" s="492">
        <f>SUM(O126:O142)</f>
        <v>0</v>
      </c>
      <c r="P143" s="1"/>
    </row>
    <row r="144" spans="1:16">
      <c r="A144" s="482"/>
      <c r="B144" s="507"/>
      <c r="C144" s="482"/>
      <c r="D144" s="483"/>
      <c r="E144" s="484"/>
      <c r="F144" s="782">
        <f>E144*D144</f>
        <v>0</v>
      </c>
      <c r="G144" s="483"/>
      <c r="H144" s="484"/>
      <c r="I144" s="782">
        <f>H144*G144</f>
        <v>0</v>
      </c>
      <c r="J144" s="482"/>
      <c r="K144" s="483">
        <f>G144*J144</f>
        <v>0</v>
      </c>
      <c r="L144" s="482"/>
      <c r="M144" s="484">
        <f t="shared" ref="M144:M159" si="41">H144*L144</f>
        <v>0</v>
      </c>
      <c r="N144" s="782">
        <f t="shared" ref="N144:N159" si="42">K144*M144</f>
        <v>0</v>
      </c>
      <c r="O144" s="782">
        <f t="shared" ref="O144:O159" si="43">H144*K144</f>
        <v>0</v>
      </c>
      <c r="P144" s="1"/>
    </row>
    <row r="145" spans="1:16">
      <c r="A145" s="482"/>
      <c r="B145" s="507"/>
      <c r="C145" s="482"/>
      <c r="D145" s="483"/>
      <c r="E145" s="484"/>
      <c r="F145" s="782">
        <f t="shared" ref="F145:F153" si="44">E145*D145</f>
        <v>0</v>
      </c>
      <c r="G145" s="483"/>
      <c r="H145" s="484"/>
      <c r="I145" s="782">
        <f t="shared" ref="I145:I152" si="45">H145*G145</f>
        <v>0</v>
      </c>
      <c r="J145" s="482"/>
      <c r="K145" s="483">
        <f t="shared" ref="K145:K152" si="46">G145*J145</f>
        <v>0</v>
      </c>
      <c r="L145" s="482"/>
      <c r="M145" s="484">
        <f t="shared" si="41"/>
        <v>0</v>
      </c>
      <c r="N145" s="782">
        <f t="shared" si="42"/>
        <v>0</v>
      </c>
      <c r="O145" s="782">
        <f t="shared" si="43"/>
        <v>0</v>
      </c>
      <c r="P145" s="1"/>
    </row>
    <row r="146" spans="1:16">
      <c r="A146" s="482"/>
      <c r="B146" s="507"/>
      <c r="C146" s="482"/>
      <c r="D146" s="483"/>
      <c r="E146" s="484"/>
      <c r="F146" s="782">
        <f t="shared" si="44"/>
        <v>0</v>
      </c>
      <c r="G146" s="483"/>
      <c r="H146" s="484"/>
      <c r="I146" s="782">
        <f t="shared" si="45"/>
        <v>0</v>
      </c>
      <c r="J146" s="482"/>
      <c r="K146" s="483">
        <f t="shared" si="46"/>
        <v>0</v>
      </c>
      <c r="L146" s="482"/>
      <c r="M146" s="484">
        <f t="shared" si="41"/>
        <v>0</v>
      </c>
      <c r="N146" s="782">
        <f t="shared" si="42"/>
        <v>0</v>
      </c>
      <c r="O146" s="782">
        <f t="shared" si="43"/>
        <v>0</v>
      </c>
      <c r="P146" s="1"/>
    </row>
    <row r="147" spans="1:16">
      <c r="A147" s="482"/>
      <c r="B147" s="507"/>
      <c r="C147" s="482"/>
      <c r="D147" s="483"/>
      <c r="E147" s="484"/>
      <c r="F147" s="782">
        <f t="shared" si="44"/>
        <v>0</v>
      </c>
      <c r="G147" s="483"/>
      <c r="H147" s="484"/>
      <c r="I147" s="782">
        <f t="shared" si="45"/>
        <v>0</v>
      </c>
      <c r="J147" s="482"/>
      <c r="K147" s="483">
        <f t="shared" si="46"/>
        <v>0</v>
      </c>
      <c r="L147" s="482"/>
      <c r="M147" s="484">
        <f t="shared" si="41"/>
        <v>0</v>
      </c>
      <c r="N147" s="782">
        <f t="shared" si="42"/>
        <v>0</v>
      </c>
      <c r="O147" s="782">
        <f t="shared" si="43"/>
        <v>0</v>
      </c>
      <c r="P147" s="1"/>
    </row>
    <row r="148" spans="1:16">
      <c r="A148" s="482"/>
      <c r="B148" s="507"/>
      <c r="C148" s="482"/>
      <c r="D148" s="483"/>
      <c r="E148" s="484"/>
      <c r="F148" s="782">
        <f t="shared" si="44"/>
        <v>0</v>
      </c>
      <c r="G148" s="483"/>
      <c r="H148" s="484"/>
      <c r="I148" s="782">
        <f t="shared" si="45"/>
        <v>0</v>
      </c>
      <c r="J148" s="482"/>
      <c r="K148" s="483">
        <f t="shared" si="46"/>
        <v>0</v>
      </c>
      <c r="L148" s="482"/>
      <c r="M148" s="484">
        <f t="shared" si="41"/>
        <v>0</v>
      </c>
      <c r="N148" s="782">
        <f t="shared" si="42"/>
        <v>0</v>
      </c>
      <c r="O148" s="782">
        <f t="shared" si="43"/>
        <v>0</v>
      </c>
      <c r="P148" s="1"/>
    </row>
    <row r="149" spans="1:16">
      <c r="A149" s="482"/>
      <c r="B149" s="507"/>
      <c r="C149" s="482"/>
      <c r="D149" s="483"/>
      <c r="E149" s="484"/>
      <c r="F149" s="782">
        <f t="shared" si="44"/>
        <v>0</v>
      </c>
      <c r="G149" s="483"/>
      <c r="H149" s="484"/>
      <c r="I149" s="782">
        <f t="shared" si="45"/>
        <v>0</v>
      </c>
      <c r="J149" s="482"/>
      <c r="K149" s="483">
        <f t="shared" si="46"/>
        <v>0</v>
      </c>
      <c r="L149" s="482"/>
      <c r="M149" s="484">
        <f t="shared" si="41"/>
        <v>0</v>
      </c>
      <c r="N149" s="782">
        <f t="shared" si="42"/>
        <v>0</v>
      </c>
      <c r="O149" s="782">
        <f t="shared" si="43"/>
        <v>0</v>
      </c>
      <c r="P149" s="1"/>
    </row>
    <row r="150" spans="1:16">
      <c r="A150" s="482"/>
      <c r="B150" s="507"/>
      <c r="C150" s="482"/>
      <c r="D150" s="483"/>
      <c r="E150" s="484"/>
      <c r="F150" s="782">
        <f t="shared" si="44"/>
        <v>0</v>
      </c>
      <c r="G150" s="483"/>
      <c r="H150" s="484"/>
      <c r="I150" s="782">
        <f t="shared" si="45"/>
        <v>0</v>
      </c>
      <c r="J150" s="482"/>
      <c r="K150" s="483">
        <f t="shared" si="46"/>
        <v>0</v>
      </c>
      <c r="L150" s="482"/>
      <c r="M150" s="484">
        <f t="shared" si="41"/>
        <v>0</v>
      </c>
      <c r="N150" s="782">
        <f t="shared" si="42"/>
        <v>0</v>
      </c>
      <c r="O150" s="782">
        <f t="shared" si="43"/>
        <v>0</v>
      </c>
      <c r="P150" s="1"/>
    </row>
    <row r="151" spans="1:16">
      <c r="A151" s="482"/>
      <c r="B151" s="507"/>
      <c r="C151" s="482"/>
      <c r="D151" s="483"/>
      <c r="E151" s="484"/>
      <c r="F151" s="782">
        <f t="shared" si="44"/>
        <v>0</v>
      </c>
      <c r="G151" s="483"/>
      <c r="H151" s="484"/>
      <c r="I151" s="782">
        <f t="shared" si="45"/>
        <v>0</v>
      </c>
      <c r="J151" s="482"/>
      <c r="K151" s="483">
        <f t="shared" si="46"/>
        <v>0</v>
      </c>
      <c r="L151" s="482"/>
      <c r="M151" s="484">
        <f t="shared" si="41"/>
        <v>0</v>
      </c>
      <c r="N151" s="782">
        <f t="shared" si="42"/>
        <v>0</v>
      </c>
      <c r="O151" s="782">
        <f t="shared" si="43"/>
        <v>0</v>
      </c>
      <c r="P151" s="1"/>
    </row>
    <row r="152" spans="1:16">
      <c r="A152" s="482"/>
      <c r="B152" s="507"/>
      <c r="C152" s="482"/>
      <c r="D152" s="483"/>
      <c r="E152" s="484"/>
      <c r="F152" s="782">
        <f t="shared" si="44"/>
        <v>0</v>
      </c>
      <c r="G152" s="483"/>
      <c r="H152" s="484"/>
      <c r="I152" s="782">
        <f t="shared" si="45"/>
        <v>0</v>
      </c>
      <c r="J152" s="482"/>
      <c r="K152" s="483">
        <f t="shared" si="46"/>
        <v>0</v>
      </c>
      <c r="L152" s="482"/>
      <c r="M152" s="484">
        <f t="shared" si="41"/>
        <v>0</v>
      </c>
      <c r="N152" s="782">
        <f t="shared" si="42"/>
        <v>0</v>
      </c>
      <c r="O152" s="782">
        <f t="shared" si="43"/>
        <v>0</v>
      </c>
      <c r="P152" s="1"/>
    </row>
    <row r="153" spans="1:16">
      <c r="A153" s="482"/>
      <c r="B153" s="507"/>
      <c r="C153" s="482"/>
      <c r="D153" s="483"/>
      <c r="E153" s="484"/>
      <c r="F153" s="782">
        <f t="shared" si="44"/>
        <v>0</v>
      </c>
      <c r="G153" s="483"/>
      <c r="H153" s="484"/>
      <c r="I153" s="782">
        <f t="shared" ref="I153:I158" si="47">H153*G153</f>
        <v>0</v>
      </c>
      <c r="J153" s="482"/>
      <c r="K153" s="483">
        <f t="shared" ref="K153:K158" si="48">G153*J153</f>
        <v>0</v>
      </c>
      <c r="L153" s="482"/>
      <c r="M153" s="484">
        <f t="shared" si="41"/>
        <v>0</v>
      </c>
      <c r="N153" s="782">
        <f t="shared" si="42"/>
        <v>0</v>
      </c>
      <c r="O153" s="782">
        <f t="shared" si="43"/>
        <v>0</v>
      </c>
      <c r="P153" s="1"/>
    </row>
    <row r="154" spans="1:16">
      <c r="A154" s="482"/>
      <c r="B154" s="507"/>
      <c r="C154" s="482"/>
      <c r="D154" s="483"/>
      <c r="E154" s="484"/>
      <c r="F154" s="782">
        <f t="shared" ref="F154:F159" si="49">E154*D154</f>
        <v>0</v>
      </c>
      <c r="G154" s="483"/>
      <c r="H154" s="484"/>
      <c r="I154" s="782">
        <f t="shared" si="47"/>
        <v>0</v>
      </c>
      <c r="J154" s="482"/>
      <c r="K154" s="483">
        <f t="shared" si="48"/>
        <v>0</v>
      </c>
      <c r="L154" s="482"/>
      <c r="M154" s="484">
        <f t="shared" si="41"/>
        <v>0</v>
      </c>
      <c r="N154" s="782">
        <f t="shared" si="42"/>
        <v>0</v>
      </c>
      <c r="O154" s="782">
        <f t="shared" si="43"/>
        <v>0</v>
      </c>
      <c r="P154" s="1"/>
    </row>
    <row r="155" spans="1:16">
      <c r="A155" s="482"/>
      <c r="B155" s="507"/>
      <c r="C155" s="482"/>
      <c r="D155" s="483"/>
      <c r="E155" s="484"/>
      <c r="F155" s="782">
        <f t="shared" si="49"/>
        <v>0</v>
      </c>
      <c r="G155" s="483"/>
      <c r="H155" s="484"/>
      <c r="I155" s="782">
        <f t="shared" si="47"/>
        <v>0</v>
      </c>
      <c r="J155" s="482"/>
      <c r="K155" s="483">
        <f t="shared" si="48"/>
        <v>0</v>
      </c>
      <c r="L155" s="482"/>
      <c r="M155" s="484">
        <f t="shared" si="41"/>
        <v>0</v>
      </c>
      <c r="N155" s="782">
        <f t="shared" si="42"/>
        <v>0</v>
      </c>
      <c r="O155" s="782">
        <f t="shared" si="43"/>
        <v>0</v>
      </c>
      <c r="P155" s="1"/>
    </row>
    <row r="156" spans="1:16">
      <c r="A156" s="482"/>
      <c r="B156" s="507"/>
      <c r="C156" s="482"/>
      <c r="D156" s="483"/>
      <c r="E156" s="484"/>
      <c r="F156" s="782">
        <f t="shared" si="49"/>
        <v>0</v>
      </c>
      <c r="G156" s="483"/>
      <c r="H156" s="484"/>
      <c r="I156" s="782">
        <f t="shared" si="47"/>
        <v>0</v>
      </c>
      <c r="J156" s="482"/>
      <c r="K156" s="483">
        <f t="shared" si="48"/>
        <v>0</v>
      </c>
      <c r="L156" s="482"/>
      <c r="M156" s="484">
        <f t="shared" si="41"/>
        <v>0</v>
      </c>
      <c r="N156" s="782">
        <f t="shared" si="42"/>
        <v>0</v>
      </c>
      <c r="O156" s="782">
        <f t="shared" si="43"/>
        <v>0</v>
      </c>
      <c r="P156" s="1"/>
    </row>
    <row r="157" spans="1:16">
      <c r="A157" s="482"/>
      <c r="B157" s="507"/>
      <c r="C157" s="482"/>
      <c r="D157" s="483"/>
      <c r="E157" s="484"/>
      <c r="F157" s="782">
        <f t="shared" si="49"/>
        <v>0</v>
      </c>
      <c r="G157" s="483"/>
      <c r="H157" s="484"/>
      <c r="I157" s="782">
        <f t="shared" si="47"/>
        <v>0</v>
      </c>
      <c r="J157" s="482"/>
      <c r="K157" s="483">
        <f t="shared" si="48"/>
        <v>0</v>
      </c>
      <c r="L157" s="482"/>
      <c r="M157" s="484">
        <f t="shared" si="41"/>
        <v>0</v>
      </c>
      <c r="N157" s="782">
        <f t="shared" si="42"/>
        <v>0</v>
      </c>
      <c r="O157" s="782">
        <f t="shared" si="43"/>
        <v>0</v>
      </c>
      <c r="P157" s="1"/>
    </row>
    <row r="158" spans="1:16">
      <c r="A158" s="482"/>
      <c r="B158" s="507"/>
      <c r="C158" s="482"/>
      <c r="D158" s="483"/>
      <c r="E158" s="484"/>
      <c r="F158" s="782">
        <f t="shared" si="49"/>
        <v>0</v>
      </c>
      <c r="G158" s="483"/>
      <c r="H158" s="484"/>
      <c r="I158" s="782">
        <f t="shared" si="47"/>
        <v>0</v>
      </c>
      <c r="J158" s="482"/>
      <c r="K158" s="483">
        <f t="shared" si="48"/>
        <v>0</v>
      </c>
      <c r="L158" s="482"/>
      <c r="M158" s="484">
        <f t="shared" si="41"/>
        <v>0</v>
      </c>
      <c r="N158" s="782">
        <f t="shared" si="42"/>
        <v>0</v>
      </c>
      <c r="O158" s="782">
        <f t="shared" si="43"/>
        <v>0</v>
      </c>
      <c r="P158" s="1"/>
    </row>
    <row r="159" spans="1:16">
      <c r="A159" s="482"/>
      <c r="B159" s="507"/>
      <c r="C159" s="482"/>
      <c r="D159" s="483"/>
      <c r="E159" s="484"/>
      <c r="F159" s="782">
        <f t="shared" si="49"/>
        <v>0</v>
      </c>
      <c r="G159" s="483"/>
      <c r="H159" s="484"/>
      <c r="I159" s="782">
        <f>H159*G159</f>
        <v>0</v>
      </c>
      <c r="J159" s="482"/>
      <c r="K159" s="483">
        <f>G159*J159</f>
        <v>0</v>
      </c>
      <c r="L159" s="482"/>
      <c r="M159" s="484">
        <f t="shared" si="41"/>
        <v>0</v>
      </c>
      <c r="N159" s="782">
        <f t="shared" si="42"/>
        <v>0</v>
      </c>
      <c r="O159" s="782">
        <f t="shared" si="43"/>
        <v>0</v>
      </c>
      <c r="P159" s="1"/>
    </row>
    <row r="160" spans="1:16">
      <c r="A160" s="690" t="s">
        <v>64</v>
      </c>
      <c r="B160" s="691"/>
      <c r="C160" s="691"/>
      <c r="D160" s="692">
        <f>SUM(D144:D159)</f>
        <v>0</v>
      </c>
      <c r="E160" s="693"/>
      <c r="F160" s="489">
        <f>SUM(F144:F159)</f>
        <v>0</v>
      </c>
      <c r="G160" s="692">
        <f>SUM(G144:G159)</f>
        <v>0</v>
      </c>
      <c r="H160" s="693"/>
      <c r="I160" s="489">
        <f>SUM(I144:I159)</f>
        <v>0</v>
      </c>
      <c r="J160" s="691"/>
      <c r="K160" s="694">
        <f>SUM(K144:K159)</f>
        <v>0</v>
      </c>
      <c r="L160" s="691"/>
      <c r="M160" s="693"/>
      <c r="N160" s="491">
        <f>SUM(N144:N159)</f>
        <v>0</v>
      </c>
      <c r="O160" s="492">
        <f>SUM(O144:O159)</f>
        <v>0</v>
      </c>
      <c r="P160" s="1"/>
    </row>
    <row r="161" spans="1:16">
      <c r="A161" s="482"/>
      <c r="B161" s="507"/>
      <c r="C161" s="482"/>
      <c r="D161" s="483"/>
      <c r="E161" s="484"/>
      <c r="F161" s="782">
        <f t="shared" ref="F161:F177" si="50">E161*D161</f>
        <v>0</v>
      </c>
      <c r="G161" s="483"/>
      <c r="H161" s="484"/>
      <c r="I161" s="782">
        <f t="shared" ref="I161:I174" si="51">H161*G161</f>
        <v>0</v>
      </c>
      <c r="J161" s="482"/>
      <c r="K161" s="483">
        <f t="shared" ref="K161:K173" si="52">G161*J161</f>
        <v>0</v>
      </c>
      <c r="L161" s="482"/>
      <c r="M161" s="484">
        <f t="shared" ref="M161:M177" si="53">H161*L161</f>
        <v>0</v>
      </c>
      <c r="N161" s="782">
        <f t="shared" ref="N161:N177" si="54">K161*M161</f>
        <v>0</v>
      </c>
      <c r="O161" s="782">
        <f t="shared" ref="O161:O177" si="55">H161*K161</f>
        <v>0</v>
      </c>
      <c r="P161" s="1"/>
    </row>
    <row r="162" spans="1:16">
      <c r="A162" s="482"/>
      <c r="B162" s="507"/>
      <c r="C162" s="482"/>
      <c r="D162" s="483"/>
      <c r="E162" s="484"/>
      <c r="F162" s="782">
        <f t="shared" si="50"/>
        <v>0</v>
      </c>
      <c r="G162" s="483"/>
      <c r="H162" s="484"/>
      <c r="I162" s="782">
        <f t="shared" si="51"/>
        <v>0</v>
      </c>
      <c r="J162" s="482"/>
      <c r="K162" s="483">
        <f t="shared" si="52"/>
        <v>0</v>
      </c>
      <c r="L162" s="482"/>
      <c r="M162" s="484">
        <f t="shared" si="53"/>
        <v>0</v>
      </c>
      <c r="N162" s="782">
        <f t="shared" si="54"/>
        <v>0</v>
      </c>
      <c r="O162" s="782">
        <f t="shared" si="55"/>
        <v>0</v>
      </c>
      <c r="P162" s="1"/>
    </row>
    <row r="163" spans="1:16">
      <c r="A163" s="482"/>
      <c r="B163" s="507"/>
      <c r="C163" s="482"/>
      <c r="D163" s="483"/>
      <c r="E163" s="484"/>
      <c r="F163" s="782">
        <f t="shared" si="50"/>
        <v>0</v>
      </c>
      <c r="G163" s="483"/>
      <c r="H163" s="484"/>
      <c r="I163" s="782">
        <f t="shared" si="51"/>
        <v>0</v>
      </c>
      <c r="J163" s="482"/>
      <c r="K163" s="483">
        <f t="shared" si="52"/>
        <v>0</v>
      </c>
      <c r="L163" s="482"/>
      <c r="M163" s="484">
        <f t="shared" si="53"/>
        <v>0</v>
      </c>
      <c r="N163" s="782">
        <f t="shared" si="54"/>
        <v>0</v>
      </c>
      <c r="O163" s="782">
        <f t="shared" si="55"/>
        <v>0</v>
      </c>
      <c r="P163" s="1"/>
    </row>
    <row r="164" spans="1:16">
      <c r="A164" s="482"/>
      <c r="B164" s="507"/>
      <c r="C164" s="482"/>
      <c r="D164" s="483"/>
      <c r="E164" s="484"/>
      <c r="F164" s="782">
        <f t="shared" si="50"/>
        <v>0</v>
      </c>
      <c r="G164" s="483"/>
      <c r="H164" s="484"/>
      <c r="I164" s="782">
        <f t="shared" si="51"/>
        <v>0</v>
      </c>
      <c r="J164" s="482"/>
      <c r="K164" s="483">
        <f t="shared" si="52"/>
        <v>0</v>
      </c>
      <c r="L164" s="482"/>
      <c r="M164" s="484">
        <f t="shared" si="53"/>
        <v>0</v>
      </c>
      <c r="N164" s="782">
        <f t="shared" si="54"/>
        <v>0</v>
      </c>
      <c r="O164" s="782">
        <f t="shared" si="55"/>
        <v>0</v>
      </c>
      <c r="P164" s="1"/>
    </row>
    <row r="165" spans="1:16">
      <c r="A165" s="482"/>
      <c r="B165" s="507"/>
      <c r="C165" s="482"/>
      <c r="D165" s="483"/>
      <c r="E165" s="484"/>
      <c r="F165" s="782">
        <f t="shared" si="50"/>
        <v>0</v>
      </c>
      <c r="G165" s="483"/>
      <c r="H165" s="484"/>
      <c r="I165" s="782">
        <f t="shared" si="51"/>
        <v>0</v>
      </c>
      <c r="J165" s="482"/>
      <c r="K165" s="483">
        <f t="shared" si="52"/>
        <v>0</v>
      </c>
      <c r="L165" s="482"/>
      <c r="M165" s="484">
        <f t="shared" si="53"/>
        <v>0</v>
      </c>
      <c r="N165" s="782">
        <f t="shared" si="54"/>
        <v>0</v>
      </c>
      <c r="O165" s="782">
        <f t="shared" si="55"/>
        <v>0</v>
      </c>
      <c r="P165" s="1"/>
    </row>
    <row r="166" spans="1:16">
      <c r="A166" s="482"/>
      <c r="B166" s="507"/>
      <c r="C166" s="482"/>
      <c r="D166" s="483"/>
      <c r="E166" s="484"/>
      <c r="F166" s="782">
        <f t="shared" si="50"/>
        <v>0</v>
      </c>
      <c r="G166" s="483"/>
      <c r="H166" s="484"/>
      <c r="I166" s="782">
        <f t="shared" si="51"/>
        <v>0</v>
      </c>
      <c r="J166" s="482"/>
      <c r="K166" s="483">
        <f t="shared" si="52"/>
        <v>0</v>
      </c>
      <c r="L166" s="482"/>
      <c r="M166" s="484">
        <f t="shared" si="53"/>
        <v>0</v>
      </c>
      <c r="N166" s="782">
        <f t="shared" si="54"/>
        <v>0</v>
      </c>
      <c r="O166" s="782">
        <f t="shared" si="55"/>
        <v>0</v>
      </c>
      <c r="P166" s="1"/>
    </row>
    <row r="167" spans="1:16">
      <c r="A167" s="482"/>
      <c r="B167" s="507"/>
      <c r="C167" s="482"/>
      <c r="D167" s="483"/>
      <c r="E167" s="484"/>
      <c r="F167" s="782">
        <f t="shared" si="50"/>
        <v>0</v>
      </c>
      <c r="G167" s="483"/>
      <c r="H167" s="484"/>
      <c r="I167" s="782">
        <f t="shared" si="51"/>
        <v>0</v>
      </c>
      <c r="J167" s="482"/>
      <c r="K167" s="483">
        <f t="shared" si="52"/>
        <v>0</v>
      </c>
      <c r="L167" s="482"/>
      <c r="M167" s="484">
        <f t="shared" si="53"/>
        <v>0</v>
      </c>
      <c r="N167" s="782">
        <f t="shared" si="54"/>
        <v>0</v>
      </c>
      <c r="O167" s="782">
        <f t="shared" si="55"/>
        <v>0</v>
      </c>
      <c r="P167" s="1"/>
    </row>
    <row r="168" spans="1:16">
      <c r="A168" s="482"/>
      <c r="B168" s="507"/>
      <c r="C168" s="482"/>
      <c r="D168" s="483"/>
      <c r="E168" s="484"/>
      <c r="F168" s="782">
        <f t="shared" si="50"/>
        <v>0</v>
      </c>
      <c r="G168" s="483"/>
      <c r="H168" s="484"/>
      <c r="I168" s="782">
        <f t="shared" si="51"/>
        <v>0</v>
      </c>
      <c r="J168" s="482"/>
      <c r="K168" s="483">
        <f t="shared" si="52"/>
        <v>0</v>
      </c>
      <c r="L168" s="482"/>
      <c r="M168" s="484">
        <f t="shared" si="53"/>
        <v>0</v>
      </c>
      <c r="N168" s="782">
        <f t="shared" si="54"/>
        <v>0</v>
      </c>
      <c r="O168" s="782">
        <f t="shared" si="55"/>
        <v>0</v>
      </c>
      <c r="P168" s="1"/>
    </row>
    <row r="169" spans="1:16">
      <c r="A169" s="482"/>
      <c r="B169" s="507"/>
      <c r="C169" s="482"/>
      <c r="D169" s="483"/>
      <c r="E169" s="484"/>
      <c r="F169" s="782">
        <f t="shared" si="50"/>
        <v>0</v>
      </c>
      <c r="G169" s="483"/>
      <c r="H169" s="484"/>
      <c r="I169" s="782">
        <f t="shared" si="51"/>
        <v>0</v>
      </c>
      <c r="J169" s="482"/>
      <c r="K169" s="483">
        <f t="shared" si="52"/>
        <v>0</v>
      </c>
      <c r="L169" s="482"/>
      <c r="M169" s="484">
        <f t="shared" si="53"/>
        <v>0</v>
      </c>
      <c r="N169" s="782">
        <f t="shared" si="54"/>
        <v>0</v>
      </c>
      <c r="O169" s="782">
        <f t="shared" si="55"/>
        <v>0</v>
      </c>
      <c r="P169" s="1"/>
    </row>
    <row r="170" spans="1:16">
      <c r="A170" s="482"/>
      <c r="B170" s="507"/>
      <c r="C170" s="482"/>
      <c r="D170" s="483"/>
      <c r="E170" s="484"/>
      <c r="F170" s="782">
        <f t="shared" si="50"/>
        <v>0</v>
      </c>
      <c r="G170" s="483"/>
      <c r="H170" s="484"/>
      <c r="I170" s="782">
        <f t="shared" si="51"/>
        <v>0</v>
      </c>
      <c r="J170" s="482"/>
      <c r="K170" s="483">
        <f t="shared" si="52"/>
        <v>0</v>
      </c>
      <c r="L170" s="482"/>
      <c r="M170" s="484">
        <f t="shared" si="53"/>
        <v>0</v>
      </c>
      <c r="N170" s="782">
        <f t="shared" si="54"/>
        <v>0</v>
      </c>
      <c r="O170" s="782">
        <f t="shared" si="55"/>
        <v>0</v>
      </c>
      <c r="P170" s="1"/>
    </row>
    <row r="171" spans="1:16">
      <c r="A171" s="482"/>
      <c r="B171" s="507"/>
      <c r="C171" s="482"/>
      <c r="D171" s="483"/>
      <c r="E171" s="484"/>
      <c r="F171" s="782">
        <f t="shared" si="50"/>
        <v>0</v>
      </c>
      <c r="G171" s="483"/>
      <c r="H171" s="484"/>
      <c r="I171" s="782">
        <f t="shared" si="51"/>
        <v>0</v>
      </c>
      <c r="J171" s="482"/>
      <c r="K171" s="483">
        <f t="shared" si="52"/>
        <v>0</v>
      </c>
      <c r="L171" s="482"/>
      <c r="M171" s="484">
        <f t="shared" si="53"/>
        <v>0</v>
      </c>
      <c r="N171" s="782">
        <f t="shared" si="54"/>
        <v>0</v>
      </c>
      <c r="O171" s="782">
        <f t="shared" si="55"/>
        <v>0</v>
      </c>
      <c r="P171" s="1"/>
    </row>
    <row r="172" spans="1:16">
      <c r="A172" s="482"/>
      <c r="B172" s="507"/>
      <c r="C172" s="482"/>
      <c r="D172" s="483"/>
      <c r="E172" s="484"/>
      <c r="F172" s="782">
        <f t="shared" si="50"/>
        <v>0</v>
      </c>
      <c r="G172" s="483"/>
      <c r="H172" s="484"/>
      <c r="I172" s="782">
        <f t="shared" si="51"/>
        <v>0</v>
      </c>
      <c r="J172" s="482"/>
      <c r="K172" s="483">
        <f t="shared" si="52"/>
        <v>0</v>
      </c>
      <c r="L172" s="482"/>
      <c r="M172" s="484">
        <f t="shared" si="53"/>
        <v>0</v>
      </c>
      <c r="N172" s="782">
        <f t="shared" si="54"/>
        <v>0</v>
      </c>
      <c r="O172" s="782">
        <f t="shared" si="55"/>
        <v>0</v>
      </c>
      <c r="P172" s="1"/>
    </row>
    <row r="173" spans="1:16">
      <c r="A173" s="482"/>
      <c r="B173" s="507"/>
      <c r="C173" s="482"/>
      <c r="D173" s="483"/>
      <c r="E173" s="484"/>
      <c r="F173" s="782">
        <f t="shared" si="50"/>
        <v>0</v>
      </c>
      <c r="G173" s="483"/>
      <c r="H173" s="484"/>
      <c r="I173" s="782">
        <f t="shared" si="51"/>
        <v>0</v>
      </c>
      <c r="J173" s="482"/>
      <c r="K173" s="483">
        <f t="shared" si="52"/>
        <v>0</v>
      </c>
      <c r="L173" s="482"/>
      <c r="M173" s="484">
        <f t="shared" si="53"/>
        <v>0</v>
      </c>
      <c r="N173" s="782">
        <f t="shared" si="54"/>
        <v>0</v>
      </c>
      <c r="O173" s="782">
        <f t="shared" si="55"/>
        <v>0</v>
      </c>
      <c r="P173" s="1"/>
    </row>
    <row r="174" spans="1:16">
      <c r="A174" s="482"/>
      <c r="B174" s="507"/>
      <c r="C174" s="482"/>
      <c r="D174" s="483"/>
      <c r="E174" s="484"/>
      <c r="F174" s="782">
        <f t="shared" si="50"/>
        <v>0</v>
      </c>
      <c r="G174" s="483"/>
      <c r="H174" s="484"/>
      <c r="I174" s="782">
        <f t="shared" si="51"/>
        <v>0</v>
      </c>
      <c r="J174" s="482"/>
      <c r="K174" s="483">
        <f>G174*J174</f>
        <v>0</v>
      </c>
      <c r="L174" s="482"/>
      <c r="M174" s="484">
        <f t="shared" si="53"/>
        <v>0</v>
      </c>
      <c r="N174" s="782">
        <f t="shared" si="54"/>
        <v>0</v>
      </c>
      <c r="O174" s="782">
        <f t="shared" si="55"/>
        <v>0</v>
      </c>
      <c r="P174" s="1"/>
    </row>
    <row r="175" spans="1:16">
      <c r="A175" s="482"/>
      <c r="B175" s="507"/>
      <c r="C175" s="482"/>
      <c r="D175" s="483"/>
      <c r="E175" s="484"/>
      <c r="F175" s="782">
        <f t="shared" si="50"/>
        <v>0</v>
      </c>
      <c r="G175" s="483"/>
      <c r="H175" s="484"/>
      <c r="I175" s="782">
        <f>H175*G175</f>
        <v>0</v>
      </c>
      <c r="J175" s="482"/>
      <c r="K175" s="483">
        <f>G175*J175</f>
        <v>0</v>
      </c>
      <c r="L175" s="482"/>
      <c r="M175" s="484">
        <f t="shared" si="53"/>
        <v>0</v>
      </c>
      <c r="N175" s="782">
        <f t="shared" si="54"/>
        <v>0</v>
      </c>
      <c r="O175" s="782">
        <f t="shared" si="55"/>
        <v>0</v>
      </c>
      <c r="P175" s="1"/>
    </row>
    <row r="176" spans="1:16">
      <c r="A176" s="482"/>
      <c r="B176" s="507"/>
      <c r="C176" s="482"/>
      <c r="D176" s="483"/>
      <c r="E176" s="484"/>
      <c r="F176" s="782">
        <f t="shared" si="50"/>
        <v>0</v>
      </c>
      <c r="G176" s="483"/>
      <c r="H176" s="484"/>
      <c r="I176" s="782">
        <f>H176*G176</f>
        <v>0</v>
      </c>
      <c r="J176" s="482"/>
      <c r="K176" s="483">
        <f>G176*J176</f>
        <v>0</v>
      </c>
      <c r="L176" s="482"/>
      <c r="M176" s="484">
        <f t="shared" si="53"/>
        <v>0</v>
      </c>
      <c r="N176" s="782">
        <f t="shared" si="54"/>
        <v>0</v>
      </c>
      <c r="O176" s="782">
        <f t="shared" si="55"/>
        <v>0</v>
      </c>
      <c r="P176" s="1"/>
    </row>
    <row r="177" spans="1:16">
      <c r="A177" s="482"/>
      <c r="B177" s="507"/>
      <c r="C177" s="482"/>
      <c r="D177" s="483"/>
      <c r="E177" s="484"/>
      <c r="F177" s="782">
        <f t="shared" si="50"/>
        <v>0</v>
      </c>
      <c r="G177" s="483"/>
      <c r="H177" s="484"/>
      <c r="I177" s="782">
        <f>H177*G177</f>
        <v>0</v>
      </c>
      <c r="J177" s="482"/>
      <c r="K177" s="483">
        <f>G177*J177</f>
        <v>0</v>
      </c>
      <c r="L177" s="482"/>
      <c r="M177" s="484">
        <f t="shared" si="53"/>
        <v>0</v>
      </c>
      <c r="N177" s="782">
        <f t="shared" si="54"/>
        <v>0</v>
      </c>
      <c r="O177" s="782">
        <f t="shared" si="55"/>
        <v>0</v>
      </c>
      <c r="P177" s="1"/>
    </row>
    <row r="178" spans="1:16" ht="12" thickBot="1">
      <c r="A178" s="650" t="s">
        <v>65</v>
      </c>
      <c r="B178" s="650"/>
      <c r="C178" s="702"/>
      <c r="D178" s="700">
        <f>SUM(D161:D177)</f>
        <v>0</v>
      </c>
      <c r="E178" s="711"/>
      <c r="F178" s="218">
        <f>SUM(F161:F177)</f>
        <v>0</v>
      </c>
      <c r="G178" s="700">
        <f>SUM(G161:G177)</f>
        <v>0</v>
      </c>
      <c r="H178" s="711"/>
      <c r="I178" s="218">
        <f>SUM(I161:I177)</f>
        <v>0</v>
      </c>
      <c r="J178" s="702"/>
      <c r="K178" s="712">
        <f>SUM(K161:K177)</f>
        <v>0</v>
      </c>
      <c r="L178" s="702"/>
      <c r="M178" s="711"/>
      <c r="N178" s="219">
        <f>SUM(N161:N177)</f>
        <v>0</v>
      </c>
      <c r="O178" s="220">
        <f>SUM(O161:O177)</f>
        <v>0</v>
      </c>
      <c r="P178" s="1"/>
    </row>
    <row r="179" spans="1:16" ht="12" thickTop="1">
      <c r="A179" s="695" t="s">
        <v>668</v>
      </c>
      <c r="B179" s="713"/>
      <c r="C179" s="493"/>
      <c r="D179" s="494"/>
      <c r="E179" s="495"/>
      <c r="F179" s="496">
        <f>F185</f>
        <v>0</v>
      </c>
      <c r="G179" s="494"/>
      <c r="H179" s="497"/>
      <c r="I179" s="496">
        <f>I185</f>
        <v>0</v>
      </c>
      <c r="J179" s="498"/>
      <c r="K179" s="494"/>
      <c r="L179" s="498"/>
      <c r="M179" s="497"/>
      <c r="N179" s="496">
        <f>N185</f>
        <v>0</v>
      </c>
      <c r="O179" s="499">
        <f>O185</f>
        <v>0</v>
      </c>
      <c r="P179" s="1"/>
    </row>
    <row r="180" spans="1:16">
      <c r="A180" s="568"/>
      <c r="B180" s="714"/>
      <c r="C180" s="570"/>
      <c r="D180" s="571"/>
      <c r="E180" s="572"/>
      <c r="F180" s="573">
        <f>E180*D180</f>
        <v>0</v>
      </c>
      <c r="G180" s="571"/>
      <c r="H180" s="574"/>
      <c r="I180" s="573">
        <f>H180*G180</f>
        <v>0</v>
      </c>
      <c r="J180" s="575"/>
      <c r="K180" s="571">
        <f>G180*J180</f>
        <v>0</v>
      </c>
      <c r="L180" s="575"/>
      <c r="M180" s="574">
        <f>H180*L180</f>
        <v>0</v>
      </c>
      <c r="N180" s="573">
        <f>K180*M180</f>
        <v>0</v>
      </c>
      <c r="O180" s="573">
        <f>H180*K180</f>
        <v>0</v>
      </c>
      <c r="P180" s="1"/>
    </row>
    <row r="181" spans="1:16">
      <c r="A181" s="568"/>
      <c r="B181" s="714"/>
      <c r="C181" s="570"/>
      <c r="D181" s="571"/>
      <c r="E181" s="572"/>
      <c r="F181" s="573">
        <f>E181*D181</f>
        <v>0</v>
      </c>
      <c r="G181" s="571"/>
      <c r="H181" s="574"/>
      <c r="I181" s="573">
        <f>H181*G181</f>
        <v>0</v>
      </c>
      <c r="J181" s="575"/>
      <c r="K181" s="571">
        <f>G181*J181</f>
        <v>0</v>
      </c>
      <c r="L181" s="575"/>
      <c r="M181" s="574">
        <f>H181*L181</f>
        <v>0</v>
      </c>
      <c r="N181" s="573">
        <f>K181*M181</f>
        <v>0</v>
      </c>
      <c r="O181" s="573">
        <f>H181*K181</f>
        <v>0</v>
      </c>
      <c r="P181" s="1"/>
    </row>
    <row r="182" spans="1:16">
      <c r="A182" s="568"/>
      <c r="B182" s="714"/>
      <c r="C182" s="570"/>
      <c r="D182" s="571"/>
      <c r="E182" s="572"/>
      <c r="F182" s="573">
        <f>E182*D182</f>
        <v>0</v>
      </c>
      <c r="G182" s="571"/>
      <c r="H182" s="574"/>
      <c r="I182" s="573">
        <f>H182*G182</f>
        <v>0</v>
      </c>
      <c r="J182" s="575"/>
      <c r="K182" s="571">
        <f>G182*J182</f>
        <v>0</v>
      </c>
      <c r="L182" s="575"/>
      <c r="M182" s="574">
        <f>H182*L182</f>
        <v>0</v>
      </c>
      <c r="N182" s="573">
        <f>K182*M182</f>
        <v>0</v>
      </c>
      <c r="O182" s="573">
        <f>H182*K182</f>
        <v>0</v>
      </c>
      <c r="P182" s="1"/>
    </row>
    <row r="183" spans="1:16">
      <c r="A183" s="568"/>
      <c r="B183" s="714"/>
      <c r="C183" s="570"/>
      <c r="D183" s="571"/>
      <c r="E183" s="572"/>
      <c r="F183" s="573">
        <f>E183*D183</f>
        <v>0</v>
      </c>
      <c r="G183" s="571"/>
      <c r="H183" s="574"/>
      <c r="I183" s="573">
        <f>H183*G183</f>
        <v>0</v>
      </c>
      <c r="J183" s="575"/>
      <c r="K183" s="571">
        <f>G183*J183</f>
        <v>0</v>
      </c>
      <c r="L183" s="575"/>
      <c r="M183" s="574">
        <f>H183*L183</f>
        <v>0</v>
      </c>
      <c r="N183" s="573">
        <f>K183*M183</f>
        <v>0</v>
      </c>
      <c r="O183" s="573">
        <f>H183*K183</f>
        <v>0</v>
      </c>
      <c r="P183" s="1"/>
    </row>
    <row r="184" spans="1:16">
      <c r="A184" s="568"/>
      <c r="B184" s="714"/>
      <c r="C184" s="570"/>
      <c r="D184" s="571"/>
      <c r="E184" s="572"/>
      <c r="F184" s="573">
        <f>E184*D184</f>
        <v>0</v>
      </c>
      <c r="G184" s="571"/>
      <c r="H184" s="574"/>
      <c r="I184" s="573">
        <f>H184*G184</f>
        <v>0</v>
      </c>
      <c r="J184" s="575"/>
      <c r="K184" s="571">
        <f>G184*J184</f>
        <v>0</v>
      </c>
      <c r="L184" s="575"/>
      <c r="M184" s="574">
        <f>H184*L184</f>
        <v>0</v>
      </c>
      <c r="N184" s="573">
        <f>K184*M184</f>
        <v>0</v>
      </c>
      <c r="O184" s="573">
        <f>H184*K184</f>
        <v>0</v>
      </c>
      <c r="P184" s="1"/>
    </row>
    <row r="185" spans="1:16" ht="12" thickBot="1">
      <c r="A185" s="650" t="s">
        <v>63</v>
      </c>
      <c r="B185" s="715"/>
      <c r="C185" s="702"/>
      <c r="D185" s="226">
        <f>SUM(D180:D184)</f>
        <v>0</v>
      </c>
      <c r="E185" s="711"/>
      <c r="F185" s="218">
        <f>SUM(F180:F184)</f>
        <v>0</v>
      </c>
      <c r="G185" s="226">
        <f>SUM(G180:G184)</f>
        <v>0</v>
      </c>
      <c r="H185" s="711"/>
      <c r="I185" s="218">
        <f>SUM(I180:I184)</f>
        <v>0</v>
      </c>
      <c r="J185" s="702"/>
      <c r="K185" s="232">
        <f>SUM(K180:K184)</f>
        <v>0</v>
      </c>
      <c r="L185" s="702"/>
      <c r="M185" s="711"/>
      <c r="N185" s="219">
        <f>SUM(N180:N184)</f>
        <v>0</v>
      </c>
      <c r="O185" s="220">
        <f>SUM(O180:O184)</f>
        <v>0</v>
      </c>
      <c r="P185" s="1"/>
    </row>
    <row r="186" spans="1:16" s="1" customFormat="1" ht="32.25" hidden="1" customHeight="1" thickTop="1"/>
    <row r="187" spans="1:16" hidden="1">
      <c r="P187" s="1"/>
    </row>
    <row r="188" spans="1:16" hidden="1">
      <c r="P188" s="1"/>
    </row>
  </sheetData>
  <sheetProtection algorithmName="SHA-512" hashValue="bu2/If6pRT8QZqZK1F/Y4i64D6KWrL+Nz+YmR9OW0W+6zPm8O1e6uKtNEl7aSaByN2keZInX2cyYERZr+EoUUg==" saltValue="oBWd3op+Oa353vOBNLMCNQ==" spinCount="100000" sheet="1" selectLockedCells="1"/>
  <dataConsolidate/>
  <mergeCells count="13">
    <mergeCell ref="B10:B13"/>
    <mergeCell ref="A8:B8"/>
    <mergeCell ref="A1:P1"/>
    <mergeCell ref="A2:P2"/>
    <mergeCell ref="A3:P3"/>
    <mergeCell ref="B6:G6"/>
    <mergeCell ref="B5:G5"/>
    <mergeCell ref="D10:F10"/>
    <mergeCell ref="G10:I10"/>
    <mergeCell ref="J10:O10"/>
    <mergeCell ref="A10:A13"/>
    <mergeCell ref="J11:K11"/>
    <mergeCell ref="L11:M11"/>
  </mergeCells>
  <pageMargins left="2.9166666666666668E-3" right="0.7" top="2.9166666666666668E-3" bottom="0.75" header="0.3" footer="0.3"/>
  <pageSetup scale="41" orientation="landscape" r:id="rId1"/>
  <ignoredErrors>
    <ignoredError sqref="I46 K46 K102 K143 K160" formula="1"/>
  </ignoredError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DESPLEGABLES!$AK$2:$AK$11</xm:f>
          </x14:formula1>
          <xm:sqref>B103:B123 B126:B142 B144:B159 B161:B177 B80:B101 B56:B78</xm:sqref>
        </x14:dataValidation>
        <x14:dataValidation type="list" allowBlank="1" showInputMessage="1" showErrorMessage="1" xr:uid="{00000000-0002-0000-0100-000001000000}">
          <x14:formula1>
            <xm:f>DESPLEGABLES!$Y$13:$Y$15</xm:f>
          </x14:formula1>
          <xm:sqref>A18:A20</xm:sqref>
        </x14:dataValidation>
        <x14:dataValidation type="list" allowBlank="1" showInputMessage="1" showErrorMessage="1" xr:uid="{00000000-0002-0000-0100-000002000000}">
          <x14:formula1>
            <xm:f>DESPLEGABLES!$Y$18:$Y$20</xm:f>
          </x14:formula1>
          <xm:sqref>A23</xm:sqref>
        </x14:dataValidation>
        <x14:dataValidation type="list" allowBlank="1" showInputMessage="1" showErrorMessage="1" xr:uid="{00000000-0002-0000-0100-000003000000}">
          <x14:formula1>
            <xm:f>DESPLEGABLES!$AB$11:$AB$83</xm:f>
          </x14:formula1>
          <xm:sqref>A30:A38</xm:sqref>
        </x14:dataValidation>
        <x14:dataValidation type="list" allowBlank="1" showInputMessage="1" showErrorMessage="1" xr:uid="{00000000-0002-0000-0100-000004000000}">
          <x14:formula1>
            <xm:f>DESPLEGABLES!$Y$50:$Y$57</xm:f>
          </x14:formula1>
          <xm:sqref>A43:A45</xm:sqref>
        </x14:dataValidation>
        <x14:dataValidation type="list" allowBlank="1" showInputMessage="1" showErrorMessage="1" xr:uid="{00000000-0002-0000-0100-000005000000}">
          <x14:formula1>
            <xm:f>DESPLEGABLES!$Y$60:$Y$64</xm:f>
          </x14:formula1>
          <xm:sqref>A50:A52</xm:sqref>
        </x14:dataValidation>
        <x14:dataValidation type="list" allowBlank="1" showInputMessage="1" showErrorMessage="1" xr:uid="{00000000-0002-0000-0100-000006000000}">
          <x14:formula1>
            <xm:f>DESPLEGABLES!$Y$67:$Y$73</xm:f>
          </x14:formula1>
          <xm:sqref>A180:A183</xm:sqref>
        </x14:dataValidation>
        <x14:dataValidation type="list" allowBlank="1" showInputMessage="1" showErrorMessage="1" xr:uid="{00000000-0002-0000-0100-000007000000}">
          <x14:formula1>
            <xm:f>DESPLEGABLES!$Y$23:$Y$44</xm:f>
          </x14:formula1>
          <xm:sqref>A26:A27</xm:sqref>
        </x14:dataValidation>
        <x14:dataValidation type="list" allowBlank="1" showInputMessage="1" showErrorMessage="1" xr:uid="{00000000-0002-0000-0100-000008000000}">
          <x14:formula1>
            <xm:f>DESPLEGABLES!$A$2:$A$225</xm:f>
          </x14:formula1>
          <xm:sqref>B5:G5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outlinePr summaryBelow="0"/>
    <pageSetUpPr fitToPage="1"/>
  </sheetPr>
  <dimension ref="A1:K312"/>
  <sheetViews>
    <sheetView showGridLines="0" zoomScale="90" zoomScaleNormal="90" workbookViewId="0">
      <selection activeCell="H12" sqref="H12"/>
    </sheetView>
  </sheetViews>
  <sheetFormatPr baseColWidth="10" defaultColWidth="0" defaultRowHeight="11.25" zeroHeight="1" outlineLevelRow="3"/>
  <cols>
    <col min="1" max="1" width="4.42578125" style="1" customWidth="1"/>
    <col min="2" max="5" width="4.42578125" style="2" customWidth="1"/>
    <col min="6" max="6" width="68.140625" style="2" customWidth="1"/>
    <col min="7" max="8" width="28.7109375" style="2" customWidth="1"/>
    <col min="9" max="9" width="41.42578125" style="2" customWidth="1"/>
    <col min="10" max="10" width="11.42578125" style="1" hidden="1" customWidth="1"/>
    <col min="11" max="11" width="0.42578125" style="2" hidden="1" customWidth="1"/>
    <col min="12" max="16384" width="11.42578125" style="2" hidden="1"/>
  </cols>
  <sheetData>
    <row r="1" spans="2:9">
      <c r="B1" s="796" t="s">
        <v>0</v>
      </c>
      <c r="C1" s="796"/>
      <c r="D1" s="796"/>
      <c r="E1" s="796"/>
      <c r="F1" s="796"/>
      <c r="G1" s="796"/>
      <c r="H1" s="796"/>
      <c r="I1" s="796"/>
    </row>
    <row r="2" spans="2:9">
      <c r="B2" s="796" t="s">
        <v>77</v>
      </c>
      <c r="C2" s="796"/>
      <c r="D2" s="796"/>
      <c r="E2" s="796"/>
      <c r="F2" s="796"/>
      <c r="G2" s="796"/>
      <c r="H2" s="796"/>
      <c r="I2" s="796"/>
    </row>
    <row r="3" spans="2:9">
      <c r="B3" s="796" t="s">
        <v>816</v>
      </c>
      <c r="C3" s="796"/>
      <c r="D3" s="796"/>
      <c r="E3" s="796"/>
      <c r="F3" s="796"/>
      <c r="G3" s="796"/>
      <c r="H3" s="796"/>
      <c r="I3" s="796"/>
    </row>
    <row r="4" spans="2:9">
      <c r="B4" s="1"/>
      <c r="C4" s="1"/>
      <c r="D4" s="1"/>
      <c r="E4" s="1"/>
      <c r="F4" s="1"/>
      <c r="G4" s="1"/>
      <c r="H4" s="1"/>
      <c r="I4" s="1"/>
    </row>
    <row r="5" spans="2:9" ht="31.5" customHeight="1">
      <c r="B5" s="841" t="s">
        <v>36</v>
      </c>
      <c r="C5" s="841"/>
      <c r="D5" s="841"/>
      <c r="E5" s="841"/>
      <c r="F5" s="837" t="s">
        <v>1073</v>
      </c>
      <c r="G5" s="837"/>
      <c r="H5" s="837"/>
      <c r="I5" s="1"/>
    </row>
    <row r="6" spans="2:9">
      <c r="B6" s="806" t="s">
        <v>34</v>
      </c>
      <c r="C6" s="807"/>
      <c r="D6" s="807"/>
      <c r="E6" s="808"/>
      <c r="F6" s="820"/>
      <c r="G6" s="820"/>
      <c r="H6" s="820"/>
      <c r="I6" s="18"/>
    </row>
    <row r="7" spans="2:9" ht="15" customHeight="1">
      <c r="B7" s="809" t="s">
        <v>125</v>
      </c>
      <c r="C7" s="810"/>
      <c r="D7" s="810"/>
      <c r="E7" s="811"/>
      <c r="F7" s="837" t="str">
        <f>IFERROR(VLOOKUP(F6,DESPLEGABLES!A1:B225,2,FALSE),"")</f>
        <v/>
      </c>
      <c r="G7" s="837"/>
      <c r="H7" s="837"/>
      <c r="I7" s="1"/>
    </row>
    <row r="8" spans="2:9" ht="27.75" customHeight="1">
      <c r="B8" s="842" t="s">
        <v>575</v>
      </c>
      <c r="C8" s="843"/>
      <c r="D8" s="843"/>
      <c r="E8" s="844"/>
      <c r="F8" s="420"/>
      <c r="G8" s="109" t="s">
        <v>577</v>
      </c>
      <c r="H8" s="94" t="str">
        <f>IFERROR(VLOOKUP(F8,DESPLEGABLES!D2:E67,2,FALSE),"")</f>
        <v/>
      </c>
      <c r="I8" s="1"/>
    </row>
    <row r="9" spans="2:9" ht="18.75" customHeight="1">
      <c r="B9" s="421"/>
      <c r="C9" s="421"/>
      <c r="D9" s="421"/>
      <c r="E9" s="421"/>
      <c r="F9" s="848" t="s">
        <v>818</v>
      </c>
      <c r="G9" s="849"/>
      <c r="H9" s="850"/>
      <c r="I9" s="1"/>
    </row>
    <row r="10" spans="2:9">
      <c r="B10" s="21"/>
      <c r="C10" s="21"/>
      <c r="D10" s="1"/>
      <c r="E10" s="1"/>
      <c r="F10" s="1"/>
      <c r="G10" s="1"/>
      <c r="H10" s="1"/>
      <c r="I10" s="1"/>
    </row>
    <row r="11" spans="2:9">
      <c r="B11" s="1"/>
      <c r="C11" s="831" t="s">
        <v>35</v>
      </c>
      <c r="D11" s="832"/>
      <c r="E11" s="832"/>
      <c r="F11" s="833"/>
      <c r="G11" s="235">
        <f>+'Formulario 1.1A - Cálculo I-E.P'!C8</f>
        <v>2024</v>
      </c>
      <c r="H11" s="1"/>
      <c r="I11" s="468" t="s">
        <v>911</v>
      </c>
    </row>
    <row r="12" spans="2:9">
      <c r="B12" s="1"/>
      <c r="C12" s="1"/>
      <c r="D12" s="1"/>
      <c r="E12" s="22"/>
      <c r="F12" s="22"/>
      <c r="G12" s="1"/>
      <c r="H12" s="1"/>
    </row>
    <row r="13" spans="2:9">
      <c r="B13" s="1"/>
      <c r="C13" s="1"/>
      <c r="D13" s="1"/>
      <c r="E13" s="22"/>
      <c r="F13" s="22"/>
      <c r="G13" s="1"/>
      <c r="H13" s="1"/>
      <c r="I13" s="1"/>
    </row>
    <row r="14" spans="2:9">
      <c r="B14" s="1"/>
      <c r="C14" s="1"/>
      <c r="D14" s="1"/>
      <c r="E14" s="22"/>
      <c r="F14" s="22"/>
      <c r="G14" s="1"/>
      <c r="H14" s="1"/>
      <c r="I14" s="1"/>
    </row>
    <row r="15" spans="2:9">
      <c r="B15" s="1"/>
      <c r="C15" s="1"/>
      <c r="D15" s="1"/>
      <c r="E15" s="22"/>
      <c r="F15" s="22"/>
      <c r="G15" s="1"/>
      <c r="H15" s="1"/>
      <c r="I15" s="1"/>
    </row>
    <row r="16" spans="2:9">
      <c r="B16" s="1"/>
      <c r="C16" s="1"/>
      <c r="D16" s="1"/>
      <c r="E16" s="22"/>
      <c r="F16" s="22"/>
      <c r="G16" s="1"/>
      <c r="H16" s="1"/>
      <c r="I16" s="1"/>
    </row>
    <row r="17" spans="1:9">
      <c r="B17" s="1"/>
      <c r="C17" s="1"/>
      <c r="D17" s="1"/>
      <c r="E17" s="22"/>
      <c r="F17" s="22"/>
      <c r="G17" s="1"/>
      <c r="H17" s="1"/>
      <c r="I17" s="1"/>
    </row>
    <row r="18" spans="1:9">
      <c r="B18" s="1"/>
      <c r="C18" s="1"/>
      <c r="D18" s="1"/>
      <c r="E18" s="22"/>
      <c r="F18" s="22"/>
      <c r="G18" s="1"/>
      <c r="H18" s="1"/>
      <c r="I18" s="1"/>
    </row>
    <row r="19" spans="1:9" ht="12" customHeight="1">
      <c r="B19" s="1"/>
      <c r="C19" s="1"/>
      <c r="D19" s="1"/>
      <c r="E19" s="22"/>
      <c r="F19" s="22"/>
      <c r="G19" s="1"/>
      <c r="H19" s="1"/>
      <c r="I19" s="1"/>
    </row>
    <row r="20" spans="1:9">
      <c r="B20" s="1"/>
      <c r="C20" s="1"/>
      <c r="D20" s="1"/>
      <c r="E20" s="22"/>
      <c r="F20" s="22"/>
      <c r="G20" s="1"/>
      <c r="H20" s="1"/>
      <c r="I20" s="1"/>
    </row>
    <row r="21" spans="1:9">
      <c r="B21" s="1"/>
      <c r="C21" s="1"/>
      <c r="D21" s="1"/>
      <c r="E21" s="22"/>
      <c r="F21" s="22"/>
      <c r="G21" s="1"/>
      <c r="H21" s="1"/>
      <c r="I21" s="1"/>
    </row>
    <row r="22" spans="1:9">
      <c r="B22" s="1"/>
      <c r="C22" s="1"/>
      <c r="D22" s="1"/>
      <c r="E22" s="22"/>
      <c r="F22" s="22"/>
      <c r="G22" s="1"/>
      <c r="H22" s="1"/>
      <c r="I22" s="1"/>
    </row>
    <row r="23" spans="1:9">
      <c r="B23" s="1"/>
      <c r="C23" s="1"/>
      <c r="D23" s="1"/>
      <c r="E23" s="22"/>
      <c r="F23" s="22"/>
      <c r="G23" s="1"/>
      <c r="H23" s="1"/>
      <c r="I23" s="1"/>
    </row>
    <row r="24" spans="1:9">
      <c r="B24" s="1"/>
      <c r="C24" s="1"/>
      <c r="D24" s="1"/>
      <c r="E24" s="22"/>
      <c r="F24" s="22"/>
      <c r="G24" s="1"/>
      <c r="H24" s="1"/>
      <c r="I24" s="1"/>
    </row>
    <row r="25" spans="1:9">
      <c r="B25" s="1"/>
      <c r="C25" s="1"/>
      <c r="D25" s="1"/>
      <c r="E25" s="22"/>
      <c r="F25" s="22"/>
      <c r="G25" s="1"/>
      <c r="H25" s="1"/>
      <c r="I25" s="1"/>
    </row>
    <row r="26" spans="1:9" ht="12" thickBot="1">
      <c r="B26" s="1"/>
      <c r="C26" s="1"/>
      <c r="D26" s="1"/>
      <c r="E26" s="1"/>
      <c r="F26" s="1"/>
      <c r="G26" s="1"/>
      <c r="H26" s="1"/>
      <c r="I26" s="1"/>
    </row>
    <row r="27" spans="1:9" ht="36" customHeight="1" thickTop="1" thickBot="1">
      <c r="A27" s="845" t="s">
        <v>30</v>
      </c>
      <c r="B27" s="846"/>
      <c r="C27" s="846"/>
      <c r="D27" s="846"/>
      <c r="E27" s="847"/>
      <c r="F27" s="829" t="s">
        <v>31</v>
      </c>
      <c r="G27" s="834" t="s">
        <v>32</v>
      </c>
      <c r="H27" s="834" t="s">
        <v>33</v>
      </c>
      <c r="I27" s="829" t="s">
        <v>340</v>
      </c>
    </row>
    <row r="28" spans="1:9" ht="12.75" thickTop="1" thickBot="1">
      <c r="A28" s="108">
        <v>1</v>
      </c>
      <c r="B28" s="171">
        <v>2</v>
      </c>
      <c r="C28" s="172">
        <v>3</v>
      </c>
      <c r="D28" s="171">
        <v>4</v>
      </c>
      <c r="E28" s="173">
        <v>5</v>
      </c>
      <c r="F28" s="830"/>
      <c r="G28" s="835"/>
      <c r="H28" s="836"/>
      <c r="I28" s="830"/>
    </row>
    <row r="29" spans="1:9" ht="12.75" thickTop="1" thickBot="1">
      <c r="A29" s="75">
        <v>1</v>
      </c>
      <c r="B29" s="75"/>
      <c r="C29" s="75"/>
      <c r="D29" s="170"/>
      <c r="E29" s="75"/>
      <c r="F29" s="82" t="s">
        <v>1</v>
      </c>
      <c r="G29" s="311">
        <f>G39+G30</f>
        <v>0</v>
      </c>
      <c r="H29" s="311">
        <f>H39+H30</f>
        <v>0</v>
      </c>
      <c r="I29" s="40"/>
    </row>
    <row r="30" spans="1:9" outlineLevel="1">
      <c r="A30" s="724">
        <v>1</v>
      </c>
      <c r="B30" s="725" t="s">
        <v>384</v>
      </c>
      <c r="C30" s="724"/>
      <c r="D30" s="724"/>
      <c r="E30" s="724"/>
      <c r="F30" s="87" t="s">
        <v>371</v>
      </c>
      <c r="G30" s="726">
        <f>G33+G31</f>
        <v>0</v>
      </c>
      <c r="H30" s="726">
        <f>H33+H31</f>
        <v>0</v>
      </c>
      <c r="I30" s="100"/>
    </row>
    <row r="31" spans="1:9" outlineLevel="2">
      <c r="A31" s="730">
        <v>1</v>
      </c>
      <c r="B31" s="731" t="s">
        <v>384</v>
      </c>
      <c r="C31" s="730">
        <v>1</v>
      </c>
      <c r="D31" s="730"/>
      <c r="E31" s="730"/>
      <c r="F31" s="732" t="s">
        <v>1145</v>
      </c>
      <c r="G31" s="733">
        <f>+G32</f>
        <v>0</v>
      </c>
      <c r="H31" s="733">
        <f>+H32</f>
        <v>0</v>
      </c>
      <c r="I31" s="735"/>
    </row>
    <row r="32" spans="1:9" outlineLevel="2">
      <c r="A32" s="736">
        <v>1</v>
      </c>
      <c r="B32" s="737" t="s">
        <v>384</v>
      </c>
      <c r="C32" s="738">
        <v>1</v>
      </c>
      <c r="D32" s="743" t="str">
        <f>IFERROR(VLOOKUP(F32,DESPLEGABLES!$G$9:$H$9,2,FALSE),"")</f>
        <v/>
      </c>
      <c r="E32" s="738"/>
      <c r="F32" s="739"/>
      <c r="G32" s="740"/>
      <c r="H32" s="741"/>
      <c r="I32" s="742"/>
    </row>
    <row r="33" spans="1:10" outlineLevel="2">
      <c r="A33" s="727">
        <v>1</v>
      </c>
      <c r="B33" s="728" t="s">
        <v>384</v>
      </c>
      <c r="C33" s="727">
        <v>2</v>
      </c>
      <c r="D33" s="727"/>
      <c r="E33" s="727"/>
      <c r="F33" s="161" t="s">
        <v>372</v>
      </c>
      <c r="G33" s="729">
        <f>SUM(G34:G38)</f>
        <v>0</v>
      </c>
      <c r="H33" s="734">
        <f>SUM(H34:H38)</f>
        <v>0</v>
      </c>
      <c r="I33" s="754"/>
    </row>
    <row r="34" spans="1:10" outlineLevel="2">
      <c r="A34" s="744">
        <v>1</v>
      </c>
      <c r="B34" s="745" t="s">
        <v>384</v>
      </c>
      <c r="C34" s="744">
        <v>2</v>
      </c>
      <c r="D34" s="744" t="str">
        <f>IFERROR(VLOOKUP(F34,DESPLEGABLES!$G$2:$H$6,2,FALSE),"")</f>
        <v/>
      </c>
      <c r="E34" s="744"/>
      <c r="F34" s="746"/>
      <c r="G34" s="747"/>
      <c r="H34" s="757"/>
      <c r="I34" s="755"/>
    </row>
    <row r="35" spans="1:10" outlineLevel="2">
      <c r="A35" s="510">
        <v>1</v>
      </c>
      <c r="B35" s="511" t="s">
        <v>384</v>
      </c>
      <c r="C35" s="510">
        <v>2</v>
      </c>
      <c r="D35" s="510" t="str">
        <f>IFERROR(VLOOKUP(F35,DESPLEGABLES!$G$2:$H$6,2,FALSE),"")</f>
        <v/>
      </c>
      <c r="E35" s="748"/>
      <c r="F35" s="513"/>
      <c r="G35" s="514"/>
      <c r="H35" s="758"/>
      <c r="I35" s="515"/>
    </row>
    <row r="36" spans="1:10" outlineLevel="2">
      <c r="A36" s="510">
        <v>1</v>
      </c>
      <c r="B36" s="511" t="s">
        <v>384</v>
      </c>
      <c r="C36" s="510">
        <v>2</v>
      </c>
      <c r="D36" s="510" t="str">
        <f>IFERROR(VLOOKUP(F36,DESPLEGABLES!$G$2:$H$6,2,FALSE),"")</f>
        <v/>
      </c>
      <c r="E36" s="748"/>
      <c r="F36" s="513"/>
      <c r="G36" s="514"/>
      <c r="H36" s="758"/>
      <c r="I36" s="515"/>
    </row>
    <row r="37" spans="1:10" outlineLevel="2">
      <c r="A37" s="510">
        <v>1</v>
      </c>
      <c r="B37" s="511" t="s">
        <v>384</v>
      </c>
      <c r="C37" s="510">
        <v>2</v>
      </c>
      <c r="D37" s="510" t="str">
        <f>IFERROR(VLOOKUP(F37,DESPLEGABLES!$G$2:$H$6,2,FALSE),"")</f>
        <v/>
      </c>
      <c r="E37" s="748"/>
      <c r="F37" s="513"/>
      <c r="G37" s="514"/>
      <c r="H37" s="758"/>
      <c r="I37" s="515"/>
    </row>
    <row r="38" spans="1:10" ht="12" outlineLevel="2" thickBot="1">
      <c r="A38" s="749">
        <v>1</v>
      </c>
      <c r="B38" s="750" t="s">
        <v>384</v>
      </c>
      <c r="C38" s="749">
        <v>2</v>
      </c>
      <c r="D38" s="749" t="str">
        <f>IFERROR(VLOOKUP(F38,DESPLEGABLES!$G$2:$H$6,2,FALSE),"")</f>
        <v/>
      </c>
      <c r="E38" s="751"/>
      <c r="F38" s="752"/>
      <c r="G38" s="753"/>
      <c r="H38" s="759"/>
      <c r="I38" s="756"/>
    </row>
    <row r="39" spans="1:10" ht="12" outlineLevel="1" thickBot="1">
      <c r="A39" s="76">
        <v>1</v>
      </c>
      <c r="B39" s="422" t="s">
        <v>385</v>
      </c>
      <c r="C39" s="76"/>
      <c r="D39" s="76"/>
      <c r="E39" s="76"/>
      <c r="F39" s="83" t="s">
        <v>2</v>
      </c>
      <c r="G39" s="312">
        <f>G40+G63+G69+G71+G74+G56</f>
        <v>0</v>
      </c>
      <c r="H39" s="317">
        <f>H40+H63+H69+H71+H74+H56</f>
        <v>0</v>
      </c>
      <c r="I39" s="44"/>
    </row>
    <row r="40" spans="1:10" outlineLevel="2">
      <c r="A40" s="77">
        <v>1</v>
      </c>
      <c r="B40" s="423" t="s">
        <v>385</v>
      </c>
      <c r="C40" s="77">
        <v>1</v>
      </c>
      <c r="D40" s="77"/>
      <c r="E40" s="77"/>
      <c r="F40" s="84" t="s">
        <v>3</v>
      </c>
      <c r="G40" s="313">
        <f>G41+G44+G46+G49</f>
        <v>0</v>
      </c>
      <c r="H40" s="314">
        <f>H41+H44+H46+H49</f>
        <v>0</v>
      </c>
      <c r="I40" s="59"/>
    </row>
    <row r="41" spans="1:10" outlineLevel="2">
      <c r="A41" s="78">
        <v>1</v>
      </c>
      <c r="B41" s="424" t="s">
        <v>385</v>
      </c>
      <c r="C41" s="78">
        <v>1</v>
      </c>
      <c r="D41" s="424" t="s">
        <v>384</v>
      </c>
      <c r="E41" s="78"/>
      <c r="F41" s="85" t="s">
        <v>376</v>
      </c>
      <c r="G41" s="318">
        <f>SUM(G42:G43)</f>
        <v>0</v>
      </c>
      <c r="H41" s="319">
        <f>SUM(H42:H43)</f>
        <v>0</v>
      </c>
      <c r="I41" s="64"/>
      <c r="J41" s="18"/>
    </row>
    <row r="42" spans="1:10" outlineLevel="3">
      <c r="A42" s="512">
        <v>1</v>
      </c>
      <c r="B42" s="516" t="s">
        <v>385</v>
      </c>
      <c r="C42" s="512">
        <v>1</v>
      </c>
      <c r="D42" s="516" t="s">
        <v>384</v>
      </c>
      <c r="E42" s="512" t="str">
        <f>IFERROR(VLOOKUP(F42,DESPLEGABLES!M2:N3,2,FALSE),"")</f>
        <v/>
      </c>
      <c r="F42" s="517"/>
      <c r="G42" s="518"/>
      <c r="H42" s="519"/>
      <c r="I42" s="520"/>
      <c r="J42" s="18"/>
    </row>
    <row r="43" spans="1:10" outlineLevel="3">
      <c r="A43" s="512">
        <v>1</v>
      </c>
      <c r="B43" s="516" t="s">
        <v>385</v>
      </c>
      <c r="C43" s="512">
        <v>1</v>
      </c>
      <c r="D43" s="516" t="s">
        <v>384</v>
      </c>
      <c r="E43" s="512" t="str">
        <f>IFERROR(VLOOKUP(F43,DESPLEGABLES!M2:N3,2,FALSE),"")</f>
        <v/>
      </c>
      <c r="F43" s="517"/>
      <c r="G43" s="521"/>
      <c r="H43" s="519"/>
      <c r="I43" s="520"/>
      <c r="J43" s="18"/>
    </row>
    <row r="44" spans="1:10" outlineLevel="2">
      <c r="A44" s="78">
        <v>1</v>
      </c>
      <c r="B44" s="424" t="s">
        <v>385</v>
      </c>
      <c r="C44" s="78">
        <v>1</v>
      </c>
      <c r="D44" s="424" t="s">
        <v>385</v>
      </c>
      <c r="E44" s="78"/>
      <c r="F44" s="85" t="s">
        <v>571</v>
      </c>
      <c r="G44" s="318">
        <f>G45</f>
        <v>0</v>
      </c>
      <c r="H44" s="323">
        <f>H45</f>
        <v>0</v>
      </c>
      <c r="I44" s="45"/>
      <c r="J44" s="18"/>
    </row>
    <row r="45" spans="1:10" outlineLevel="3">
      <c r="A45" s="79">
        <v>1</v>
      </c>
      <c r="B45" s="425" t="s">
        <v>385</v>
      </c>
      <c r="C45" s="79">
        <v>1</v>
      </c>
      <c r="D45" s="425" t="s">
        <v>385</v>
      </c>
      <c r="E45" s="96" t="str">
        <f>IFERROR(VLOOKUP(F45,DESPLEGABLES!M7:N8,2,FALSE),"")</f>
        <v/>
      </c>
      <c r="F45" s="12"/>
      <c r="G45" s="320"/>
      <c r="H45" s="324"/>
      <c r="I45" s="42"/>
      <c r="J45" s="18"/>
    </row>
    <row r="46" spans="1:10" outlineLevel="2">
      <c r="A46" s="78">
        <v>1</v>
      </c>
      <c r="B46" s="424" t="s">
        <v>385</v>
      </c>
      <c r="C46" s="78">
        <v>1</v>
      </c>
      <c r="D46" s="424" t="s">
        <v>386</v>
      </c>
      <c r="E46" s="78"/>
      <c r="F46" s="85" t="s">
        <v>507</v>
      </c>
      <c r="G46" s="318">
        <f>SUM(G47:G48)</f>
        <v>0</v>
      </c>
      <c r="H46" s="318">
        <f>SUM(H47:H48)</f>
        <v>0</v>
      </c>
      <c r="I46" s="46"/>
      <c r="J46" s="18"/>
    </row>
    <row r="47" spans="1:10" outlineLevel="3">
      <c r="A47" s="97">
        <v>1</v>
      </c>
      <c r="B47" s="427" t="s">
        <v>385</v>
      </c>
      <c r="C47" s="97">
        <v>1</v>
      </c>
      <c r="D47" s="425" t="s">
        <v>386</v>
      </c>
      <c r="E47" s="98" t="str">
        <f>IFERROR(VLOOKUP(F47,DESPLEGABLES!M13:N15,2,FALSE),"")</f>
        <v/>
      </c>
      <c r="F47" s="20"/>
      <c r="G47" s="325"/>
      <c r="H47" s="326"/>
      <c r="I47" s="43"/>
      <c r="J47" s="18"/>
    </row>
    <row r="48" spans="1:10" outlineLevel="3">
      <c r="A48" s="97">
        <v>1</v>
      </c>
      <c r="B48" s="427" t="s">
        <v>385</v>
      </c>
      <c r="C48" s="97">
        <v>1</v>
      </c>
      <c r="D48" s="425" t="s">
        <v>386</v>
      </c>
      <c r="E48" s="98" t="str">
        <f>IFERROR(VLOOKUP(F48,DESPLEGABLES!M13:N15,2,FALSE),"")</f>
        <v/>
      </c>
      <c r="F48" s="20"/>
      <c r="G48" s="325"/>
      <c r="H48" s="326"/>
      <c r="I48" s="43"/>
      <c r="J48" s="18"/>
    </row>
    <row r="49" spans="1:10" outlineLevel="2">
      <c r="A49" s="78">
        <v>1</v>
      </c>
      <c r="B49" s="424" t="s">
        <v>385</v>
      </c>
      <c r="C49" s="78">
        <v>1</v>
      </c>
      <c r="D49" s="424" t="s">
        <v>388</v>
      </c>
      <c r="E49" s="78"/>
      <c r="F49" s="85" t="s">
        <v>572</v>
      </c>
      <c r="G49" s="318">
        <f>SUM(G50:G55)</f>
        <v>0</v>
      </c>
      <c r="H49" s="318">
        <f>SUM(H50:H55)</f>
        <v>0</v>
      </c>
      <c r="I49" s="46"/>
      <c r="J49" s="18"/>
    </row>
    <row r="50" spans="1:10" outlineLevel="3">
      <c r="A50" s="79">
        <v>1</v>
      </c>
      <c r="B50" s="425" t="s">
        <v>385</v>
      </c>
      <c r="C50" s="79">
        <v>1</v>
      </c>
      <c r="D50" s="425" t="s">
        <v>388</v>
      </c>
      <c r="E50" s="99" t="str">
        <f>IFERROR(VLOOKUP(F50,DESPLEGABLES!$P$2:$Q$37,2,FALSE),"")</f>
        <v/>
      </c>
      <c r="F50" s="12"/>
      <c r="G50" s="327"/>
      <c r="H50" s="321"/>
      <c r="I50" s="67"/>
      <c r="J50" s="18"/>
    </row>
    <row r="51" spans="1:10" outlineLevel="3">
      <c r="A51" s="79">
        <v>1</v>
      </c>
      <c r="B51" s="425" t="s">
        <v>385</v>
      </c>
      <c r="C51" s="79">
        <v>1</v>
      </c>
      <c r="D51" s="425" t="s">
        <v>388</v>
      </c>
      <c r="E51" s="99" t="str">
        <f>IFERROR(VLOOKUP(F51,DESPLEGABLES!$P$2:$Q$37,2,FALSE),"")</f>
        <v/>
      </c>
      <c r="F51" s="12"/>
      <c r="G51" s="327"/>
      <c r="H51" s="321"/>
      <c r="I51" s="67"/>
      <c r="J51" s="18"/>
    </row>
    <row r="52" spans="1:10" outlineLevel="3">
      <c r="A52" s="79">
        <v>1</v>
      </c>
      <c r="B52" s="425" t="s">
        <v>385</v>
      </c>
      <c r="C52" s="79">
        <v>1</v>
      </c>
      <c r="D52" s="425" t="s">
        <v>388</v>
      </c>
      <c r="E52" s="99" t="str">
        <f>IFERROR(VLOOKUP(F52,DESPLEGABLES!$P$2:$Q$37,2,FALSE),"")</f>
        <v/>
      </c>
      <c r="F52" s="12"/>
      <c r="G52" s="327"/>
      <c r="H52" s="321"/>
      <c r="I52" s="67"/>
      <c r="J52" s="18"/>
    </row>
    <row r="53" spans="1:10" outlineLevel="3">
      <c r="A53" s="79">
        <v>1</v>
      </c>
      <c r="B53" s="425" t="s">
        <v>385</v>
      </c>
      <c r="C53" s="79">
        <v>1</v>
      </c>
      <c r="D53" s="425" t="s">
        <v>388</v>
      </c>
      <c r="E53" s="99" t="str">
        <f>IFERROR(VLOOKUP(F53,DESPLEGABLES!$P$2:$Q$37,2,FALSE),"")</f>
        <v/>
      </c>
      <c r="F53" s="12"/>
      <c r="G53" s="327"/>
      <c r="H53" s="327"/>
      <c r="I53" s="68"/>
      <c r="J53" s="18"/>
    </row>
    <row r="54" spans="1:10" outlineLevel="3">
      <c r="A54" s="79">
        <v>1</v>
      </c>
      <c r="B54" s="425" t="s">
        <v>385</v>
      </c>
      <c r="C54" s="79">
        <v>1</v>
      </c>
      <c r="D54" s="425" t="s">
        <v>388</v>
      </c>
      <c r="E54" s="99" t="str">
        <f>IFERROR(VLOOKUP(F54,DESPLEGABLES!$P$2:$Q$37,2,FALSE),"")</f>
        <v/>
      </c>
      <c r="F54" s="12"/>
      <c r="G54" s="327"/>
      <c r="H54" s="327"/>
      <c r="I54" s="68"/>
      <c r="J54" s="18"/>
    </row>
    <row r="55" spans="1:10" outlineLevel="3">
      <c r="A55" s="79">
        <v>1</v>
      </c>
      <c r="B55" s="425" t="s">
        <v>385</v>
      </c>
      <c r="C55" s="79">
        <v>1</v>
      </c>
      <c r="D55" s="425" t="s">
        <v>388</v>
      </c>
      <c r="E55" s="99" t="str">
        <f>IFERROR(VLOOKUP(F55,DESPLEGABLES!$P$2:$Q$37,2,FALSE),"")</f>
        <v/>
      </c>
      <c r="F55" s="12"/>
      <c r="G55" s="327"/>
      <c r="H55" s="327"/>
      <c r="I55" s="69"/>
      <c r="J55" s="18"/>
    </row>
    <row r="56" spans="1:10" outlineLevel="2">
      <c r="A56" s="77">
        <v>1</v>
      </c>
      <c r="B56" s="423" t="s">
        <v>385</v>
      </c>
      <c r="C56" s="77">
        <v>2</v>
      </c>
      <c r="D56" s="77"/>
      <c r="E56" s="77"/>
      <c r="F56" s="84" t="s">
        <v>506</v>
      </c>
      <c r="G56" s="313">
        <f>SUM(G57:G62)</f>
        <v>0</v>
      </c>
      <c r="H56" s="314">
        <f>SUM(H57:H62)</f>
        <v>0</v>
      </c>
      <c r="I56" s="59"/>
    </row>
    <row r="57" spans="1:10" outlineLevel="3">
      <c r="A57" s="531">
        <v>1</v>
      </c>
      <c r="B57" s="532" t="s">
        <v>385</v>
      </c>
      <c r="C57" s="531">
        <v>2</v>
      </c>
      <c r="D57" s="531" t="str">
        <f>IFERROR(VLOOKUP(F57,DESPLEGABLES!$Y$87:$Z$133,2,FALSE),"")</f>
        <v/>
      </c>
      <c r="E57" s="531"/>
      <c r="F57" s="598"/>
      <c r="G57" s="533"/>
      <c r="H57" s="534"/>
      <c r="I57" s="535"/>
      <c r="J57" s="113"/>
    </row>
    <row r="58" spans="1:10" outlineLevel="3">
      <c r="A58" s="99">
        <v>1</v>
      </c>
      <c r="B58" s="527" t="s">
        <v>385</v>
      </c>
      <c r="C58" s="99">
        <v>2</v>
      </c>
      <c r="D58" s="531" t="str">
        <f>IFERROR(VLOOKUP(F58,DESPLEGABLES!$Y$87:$Z$133,2,FALSE),"")</f>
        <v/>
      </c>
      <c r="E58" s="99"/>
      <c r="F58" s="598"/>
      <c r="G58" s="528"/>
      <c r="H58" s="321"/>
      <c r="I58" s="529"/>
      <c r="J58" s="113"/>
    </row>
    <row r="59" spans="1:10" outlineLevel="3">
      <c r="A59" s="99">
        <v>1</v>
      </c>
      <c r="B59" s="527" t="s">
        <v>385</v>
      </c>
      <c r="C59" s="99">
        <v>2</v>
      </c>
      <c r="D59" s="531" t="str">
        <f>IFERROR(VLOOKUP(F59,DESPLEGABLES!$Y$87:$Z$133,2,FALSE),"")</f>
        <v/>
      </c>
      <c r="E59" s="99"/>
      <c r="F59" s="598"/>
      <c r="G59" s="528"/>
      <c r="H59" s="321"/>
      <c r="I59" s="530"/>
    </row>
    <row r="60" spans="1:10" outlineLevel="3">
      <c r="A60" s="99">
        <v>1</v>
      </c>
      <c r="B60" s="527" t="s">
        <v>385</v>
      </c>
      <c r="C60" s="99">
        <v>2</v>
      </c>
      <c r="D60" s="531" t="str">
        <f>IFERROR(VLOOKUP(F60,DESPLEGABLES!$Y$87:$Z$133,2,FALSE),"")</f>
        <v/>
      </c>
      <c r="E60" s="99"/>
      <c r="F60" s="598"/>
      <c r="G60" s="528"/>
      <c r="H60" s="321"/>
      <c r="I60" s="529"/>
      <c r="J60" s="113"/>
    </row>
    <row r="61" spans="1:10" outlineLevel="3">
      <c r="A61" s="99">
        <v>1</v>
      </c>
      <c r="B61" s="527" t="s">
        <v>385</v>
      </c>
      <c r="C61" s="99">
        <v>2</v>
      </c>
      <c r="D61" s="531" t="str">
        <f>IFERROR(VLOOKUP(F61,DESPLEGABLES!$Y$87:$Z$133,2,FALSE),"")</f>
        <v/>
      </c>
      <c r="E61" s="99"/>
      <c r="F61" s="598"/>
      <c r="G61" s="528"/>
      <c r="H61" s="321"/>
      <c r="I61" s="529"/>
      <c r="J61" s="113"/>
    </row>
    <row r="62" spans="1:10" outlineLevel="3">
      <c r="A62" s="522">
        <v>1</v>
      </c>
      <c r="B62" s="458" t="s">
        <v>385</v>
      </c>
      <c r="C62" s="522">
        <v>2</v>
      </c>
      <c r="D62" s="522"/>
      <c r="E62" s="522"/>
      <c r="F62" s="523"/>
      <c r="G62" s="524"/>
      <c r="H62" s="525"/>
      <c r="I62" s="526"/>
    </row>
    <row r="63" spans="1:10" outlineLevel="2">
      <c r="A63" s="77">
        <v>1</v>
      </c>
      <c r="B63" s="423" t="s">
        <v>385</v>
      </c>
      <c r="C63" s="77">
        <v>3</v>
      </c>
      <c r="D63" s="77"/>
      <c r="E63" s="77"/>
      <c r="F63" s="84" t="s">
        <v>378</v>
      </c>
      <c r="G63" s="313">
        <f>G64+G68</f>
        <v>0</v>
      </c>
      <c r="H63" s="314">
        <f>H64+H68</f>
        <v>0</v>
      </c>
      <c r="I63" s="59"/>
    </row>
    <row r="64" spans="1:10" outlineLevel="2">
      <c r="A64" s="78">
        <v>1</v>
      </c>
      <c r="B64" s="424" t="s">
        <v>385</v>
      </c>
      <c r="C64" s="78">
        <v>3</v>
      </c>
      <c r="D64" s="424" t="s">
        <v>384</v>
      </c>
      <c r="E64" s="78"/>
      <c r="F64" s="85" t="s">
        <v>819</v>
      </c>
      <c r="G64" s="318">
        <f>SUM(G65:G67)</f>
        <v>0</v>
      </c>
      <c r="H64" s="318">
        <f>SUM(H65:H67)</f>
        <v>0</v>
      </c>
      <c r="I64" s="46"/>
      <c r="J64" s="18"/>
    </row>
    <row r="65" spans="1:10" outlineLevel="3">
      <c r="A65" s="97">
        <v>1</v>
      </c>
      <c r="B65" s="427" t="s">
        <v>385</v>
      </c>
      <c r="C65" s="97">
        <v>3</v>
      </c>
      <c r="D65" s="425" t="s">
        <v>384</v>
      </c>
      <c r="E65" s="98" t="str">
        <f>IFERROR(VLOOKUP(F65,DESPLEGABLES!$G$14:$H$21,2,FALSE),"")</f>
        <v/>
      </c>
      <c r="F65" s="20"/>
      <c r="G65" s="325"/>
      <c r="H65" s="326"/>
      <c r="I65" s="43"/>
      <c r="J65" s="18"/>
    </row>
    <row r="66" spans="1:10" outlineLevel="3">
      <c r="A66" s="97">
        <v>1</v>
      </c>
      <c r="B66" s="427" t="s">
        <v>385</v>
      </c>
      <c r="C66" s="97">
        <v>3</v>
      </c>
      <c r="D66" s="425" t="s">
        <v>384</v>
      </c>
      <c r="E66" s="98" t="str">
        <f>IFERROR(VLOOKUP(F66,DESPLEGABLES!$G$14:$H$21,2,FALSE),"")</f>
        <v/>
      </c>
      <c r="F66" s="20"/>
      <c r="G66" s="325"/>
      <c r="H66" s="326"/>
      <c r="I66" s="43"/>
      <c r="J66" s="18"/>
    </row>
    <row r="67" spans="1:10" outlineLevel="3">
      <c r="A67" s="97">
        <v>1</v>
      </c>
      <c r="B67" s="427" t="s">
        <v>385</v>
      </c>
      <c r="C67" s="97">
        <v>3</v>
      </c>
      <c r="D67" s="425" t="s">
        <v>384</v>
      </c>
      <c r="E67" s="98" t="str">
        <f>IFERROR(VLOOKUP(F67,DESPLEGABLES!$G$14:$H$21,2,FALSE),"")</f>
        <v/>
      </c>
      <c r="F67" s="20"/>
      <c r="G67" s="325"/>
      <c r="H67" s="326"/>
      <c r="I67" s="43"/>
      <c r="J67" s="18"/>
    </row>
    <row r="68" spans="1:10" outlineLevel="2">
      <c r="A68" s="78">
        <v>1</v>
      </c>
      <c r="B68" s="424" t="s">
        <v>385</v>
      </c>
      <c r="C68" s="78">
        <v>3</v>
      </c>
      <c r="D68" s="424" t="s">
        <v>385</v>
      </c>
      <c r="E68" s="78"/>
      <c r="F68" s="85" t="s">
        <v>820</v>
      </c>
      <c r="G68" s="315"/>
      <c r="H68" s="315"/>
      <c r="I68" s="46"/>
      <c r="J68" s="18"/>
    </row>
    <row r="69" spans="1:10" outlineLevel="2">
      <c r="A69" s="77">
        <v>1</v>
      </c>
      <c r="B69" s="423" t="s">
        <v>385</v>
      </c>
      <c r="C69" s="77">
        <v>4</v>
      </c>
      <c r="D69" s="77"/>
      <c r="E69" s="77"/>
      <c r="F69" s="84" t="s">
        <v>102</v>
      </c>
      <c r="G69" s="313">
        <f>G70</f>
        <v>0</v>
      </c>
      <c r="H69" s="314">
        <f>H70</f>
        <v>0</v>
      </c>
      <c r="I69" s="59"/>
    </row>
    <row r="70" spans="1:10" outlineLevel="3">
      <c r="A70" s="78">
        <v>1</v>
      </c>
      <c r="B70" s="424" t="s">
        <v>385</v>
      </c>
      <c r="C70" s="78">
        <v>4</v>
      </c>
      <c r="D70" s="424"/>
      <c r="E70" s="98" t="str">
        <f>IFERROR(VLOOKUP(F70,DESPLEGABLES!AB2:AC2,2,FALSE),"")</f>
        <v/>
      </c>
      <c r="F70" s="95"/>
      <c r="G70" s="315"/>
      <c r="H70" s="316"/>
      <c r="I70" s="61"/>
    </row>
    <row r="71" spans="1:10" outlineLevel="2">
      <c r="A71" s="77">
        <v>1</v>
      </c>
      <c r="B71" s="423" t="s">
        <v>385</v>
      </c>
      <c r="C71" s="77">
        <v>5</v>
      </c>
      <c r="D71" s="423"/>
      <c r="E71" s="77"/>
      <c r="F71" s="84" t="s">
        <v>4</v>
      </c>
      <c r="G71" s="313">
        <f>SUM(G72:G73)</f>
        <v>0</v>
      </c>
      <c r="H71" s="314">
        <f>SUM(H72:H73)</f>
        <v>0</v>
      </c>
      <c r="I71" s="60"/>
    </row>
    <row r="72" spans="1:10" outlineLevel="3">
      <c r="A72" s="78">
        <v>1</v>
      </c>
      <c r="B72" s="424" t="s">
        <v>385</v>
      </c>
      <c r="C72" s="78">
        <v>5</v>
      </c>
      <c r="D72" s="424" t="s">
        <v>384</v>
      </c>
      <c r="E72" s="78"/>
      <c r="F72" s="85" t="s">
        <v>580</v>
      </c>
      <c r="G72" s="315"/>
      <c r="H72" s="330"/>
      <c r="I72" s="61"/>
    </row>
    <row r="73" spans="1:10" outlineLevel="3">
      <c r="A73" s="78">
        <v>1</v>
      </c>
      <c r="B73" s="424" t="s">
        <v>385</v>
      </c>
      <c r="C73" s="78">
        <v>5</v>
      </c>
      <c r="D73" s="424" t="s">
        <v>385</v>
      </c>
      <c r="E73" s="78"/>
      <c r="F73" s="85" t="s">
        <v>5</v>
      </c>
      <c r="G73" s="315"/>
      <c r="H73" s="330"/>
      <c r="I73" s="61"/>
    </row>
    <row r="74" spans="1:10" outlineLevel="2">
      <c r="A74" s="77">
        <v>1</v>
      </c>
      <c r="B74" s="423" t="s">
        <v>385</v>
      </c>
      <c r="C74" s="77">
        <v>6</v>
      </c>
      <c r="D74" s="423"/>
      <c r="E74" s="77"/>
      <c r="F74" s="84" t="s">
        <v>6</v>
      </c>
      <c r="G74" s="313">
        <f>G75+G76+G77+G78+G79+G81+G82+G83+G84+G89+G90+G91+G92+G93+G94</f>
        <v>0</v>
      </c>
      <c r="H74" s="313">
        <f>H75+H76+H77+H78+H79+H81+H82+H83+H84+H89+H90+H91+H92+H94</f>
        <v>0</v>
      </c>
      <c r="I74" s="59"/>
    </row>
    <row r="75" spans="1:10" outlineLevel="2">
      <c r="A75" s="78">
        <v>1</v>
      </c>
      <c r="B75" s="424" t="s">
        <v>385</v>
      </c>
      <c r="C75" s="78">
        <v>6</v>
      </c>
      <c r="D75" s="424" t="s">
        <v>384</v>
      </c>
      <c r="E75" s="78"/>
      <c r="F75" s="85" t="s">
        <v>23</v>
      </c>
      <c r="G75" s="315"/>
      <c r="H75" s="330"/>
      <c r="I75" s="61"/>
      <c r="J75" s="18"/>
    </row>
    <row r="76" spans="1:10" outlineLevel="2">
      <c r="A76" s="78">
        <v>1</v>
      </c>
      <c r="B76" s="424" t="s">
        <v>386</v>
      </c>
      <c r="C76" s="78">
        <v>7</v>
      </c>
      <c r="D76" s="424" t="s">
        <v>385</v>
      </c>
      <c r="E76" s="78"/>
      <c r="F76" s="85" t="s">
        <v>87</v>
      </c>
      <c r="G76" s="315"/>
      <c r="H76" s="330"/>
      <c r="I76" s="61"/>
      <c r="J76" s="18"/>
    </row>
    <row r="77" spans="1:10" outlineLevel="2">
      <c r="A77" s="78">
        <v>1</v>
      </c>
      <c r="B77" s="424" t="s">
        <v>385</v>
      </c>
      <c r="C77" s="78">
        <v>6</v>
      </c>
      <c r="D77" s="424" t="s">
        <v>386</v>
      </c>
      <c r="E77" s="78"/>
      <c r="F77" s="85" t="s">
        <v>500</v>
      </c>
      <c r="G77" s="315"/>
      <c r="H77" s="330"/>
      <c r="I77" s="61"/>
      <c r="J77" s="18"/>
    </row>
    <row r="78" spans="1:10" outlineLevel="2">
      <c r="A78" s="78">
        <v>1</v>
      </c>
      <c r="B78" s="424" t="s">
        <v>385</v>
      </c>
      <c r="C78" s="78">
        <v>6</v>
      </c>
      <c r="D78" s="424" t="s">
        <v>388</v>
      </c>
      <c r="E78" s="78"/>
      <c r="F78" s="85" t="s">
        <v>510</v>
      </c>
      <c r="G78" s="315"/>
      <c r="H78" s="330"/>
      <c r="I78" s="61"/>
      <c r="J78" s="18"/>
    </row>
    <row r="79" spans="1:10" outlineLevel="2">
      <c r="A79" s="78">
        <v>1</v>
      </c>
      <c r="B79" s="424" t="s">
        <v>385</v>
      </c>
      <c r="C79" s="78">
        <v>6</v>
      </c>
      <c r="D79" s="424" t="s">
        <v>389</v>
      </c>
      <c r="E79" s="78"/>
      <c r="F79" s="85" t="s">
        <v>501</v>
      </c>
      <c r="G79" s="318">
        <f>G80</f>
        <v>0</v>
      </c>
      <c r="H79" s="323">
        <f>H80</f>
        <v>0</v>
      </c>
      <c r="I79" s="61"/>
      <c r="J79" s="18"/>
    </row>
    <row r="80" spans="1:10" outlineLevel="3">
      <c r="A80" s="79">
        <v>1</v>
      </c>
      <c r="B80" s="425" t="s">
        <v>385</v>
      </c>
      <c r="C80" s="79">
        <v>6</v>
      </c>
      <c r="D80" s="425" t="s">
        <v>389</v>
      </c>
      <c r="E80" s="425" t="s">
        <v>385</v>
      </c>
      <c r="F80" s="86" t="s">
        <v>512</v>
      </c>
      <c r="G80" s="322"/>
      <c r="H80" s="322"/>
      <c r="I80" s="72"/>
      <c r="J80" s="18"/>
    </row>
    <row r="81" spans="1:10" outlineLevel="2">
      <c r="A81" s="78">
        <v>1</v>
      </c>
      <c r="B81" s="424" t="s">
        <v>385</v>
      </c>
      <c r="C81" s="78">
        <v>6</v>
      </c>
      <c r="D81" s="424" t="s">
        <v>390</v>
      </c>
      <c r="E81" s="78"/>
      <c r="F81" s="85" t="s">
        <v>1118</v>
      </c>
      <c r="G81" s="315"/>
      <c r="H81" s="330"/>
      <c r="I81" s="61"/>
      <c r="J81" s="18"/>
    </row>
    <row r="82" spans="1:10" outlineLevel="2">
      <c r="A82" s="78">
        <v>1</v>
      </c>
      <c r="B82" s="424" t="s">
        <v>385</v>
      </c>
      <c r="C82" s="78">
        <v>6</v>
      </c>
      <c r="D82" s="424" t="s">
        <v>392</v>
      </c>
      <c r="E82" s="78"/>
      <c r="F82" s="85" t="s">
        <v>502</v>
      </c>
      <c r="G82" s="315"/>
      <c r="H82" s="330"/>
      <c r="I82" s="61"/>
      <c r="J82" s="18"/>
    </row>
    <row r="83" spans="1:10" ht="13.5" customHeight="1" outlineLevel="2">
      <c r="A83" s="78">
        <v>1</v>
      </c>
      <c r="B83" s="424" t="s">
        <v>385</v>
      </c>
      <c r="C83" s="78">
        <v>6</v>
      </c>
      <c r="D83" s="424" t="s">
        <v>396</v>
      </c>
      <c r="E83" s="78"/>
      <c r="F83" s="85" t="s">
        <v>503</v>
      </c>
      <c r="G83" s="315"/>
      <c r="H83" s="330"/>
      <c r="I83" s="61"/>
      <c r="J83" s="18"/>
    </row>
    <row r="84" spans="1:10" outlineLevel="2">
      <c r="A84" s="78">
        <v>1</v>
      </c>
      <c r="B84" s="424" t="s">
        <v>385</v>
      </c>
      <c r="C84" s="78">
        <v>6</v>
      </c>
      <c r="D84" s="424" t="s">
        <v>397</v>
      </c>
      <c r="E84" s="78"/>
      <c r="F84" s="85" t="s">
        <v>513</v>
      </c>
      <c r="G84" s="318">
        <f>SUM(G85:G88)</f>
        <v>0</v>
      </c>
      <c r="H84" s="318">
        <f>SUM(H85:H88)</f>
        <v>0</v>
      </c>
      <c r="I84" s="61"/>
      <c r="J84" s="18"/>
    </row>
    <row r="85" spans="1:10" outlineLevel="2">
      <c r="A85" s="79">
        <v>1</v>
      </c>
      <c r="B85" s="425" t="s">
        <v>385</v>
      </c>
      <c r="C85" s="79">
        <v>6</v>
      </c>
      <c r="D85" s="425" t="s">
        <v>397</v>
      </c>
      <c r="E85" s="425" t="s">
        <v>384</v>
      </c>
      <c r="F85" s="86" t="s">
        <v>1120</v>
      </c>
      <c r="G85" s="322"/>
      <c r="H85" s="322"/>
      <c r="I85" s="72"/>
      <c r="J85" s="18"/>
    </row>
    <row r="86" spans="1:10" outlineLevel="2">
      <c r="A86" s="79">
        <v>1</v>
      </c>
      <c r="B86" s="425" t="s">
        <v>385</v>
      </c>
      <c r="C86" s="79">
        <v>6</v>
      </c>
      <c r="D86" s="425" t="s">
        <v>397</v>
      </c>
      <c r="E86" s="425" t="s">
        <v>385</v>
      </c>
      <c r="F86" s="86" t="s">
        <v>1121</v>
      </c>
      <c r="G86" s="322"/>
      <c r="H86" s="322"/>
      <c r="I86" s="72"/>
      <c r="J86" s="18"/>
    </row>
    <row r="87" spans="1:10" outlineLevel="2">
      <c r="A87" s="79">
        <v>1</v>
      </c>
      <c r="B87" s="425" t="s">
        <v>385</v>
      </c>
      <c r="C87" s="79">
        <v>6</v>
      </c>
      <c r="D87" s="425" t="s">
        <v>397</v>
      </c>
      <c r="E87" s="425" t="s">
        <v>386</v>
      </c>
      <c r="F87" s="86" t="s">
        <v>1122</v>
      </c>
      <c r="G87" s="322"/>
      <c r="H87" s="322"/>
      <c r="I87" s="72"/>
      <c r="J87" s="18"/>
    </row>
    <row r="88" spans="1:10" outlineLevel="2">
      <c r="A88" s="79">
        <v>1</v>
      </c>
      <c r="B88" s="425" t="s">
        <v>385</v>
      </c>
      <c r="C88" s="79">
        <v>6</v>
      </c>
      <c r="D88" s="425" t="s">
        <v>397</v>
      </c>
      <c r="E88" s="425" t="s">
        <v>388</v>
      </c>
      <c r="F88" s="86" t="s">
        <v>1123</v>
      </c>
      <c r="G88" s="322"/>
      <c r="H88" s="322"/>
      <c r="I88" s="72"/>
      <c r="J88" s="18"/>
    </row>
    <row r="89" spans="1:10" outlineLevel="2">
      <c r="A89" s="78">
        <v>1</v>
      </c>
      <c r="B89" s="424" t="s">
        <v>385</v>
      </c>
      <c r="C89" s="78">
        <v>6</v>
      </c>
      <c r="D89" s="424" t="s">
        <v>398</v>
      </c>
      <c r="E89" s="78"/>
      <c r="F89" s="85" t="s">
        <v>975</v>
      </c>
      <c r="G89" s="315"/>
      <c r="H89" s="330"/>
      <c r="I89" s="61"/>
      <c r="J89" s="18"/>
    </row>
    <row r="90" spans="1:10" outlineLevel="2">
      <c r="A90" s="78">
        <v>1</v>
      </c>
      <c r="B90" s="424" t="s">
        <v>385</v>
      </c>
      <c r="C90" s="78">
        <v>6</v>
      </c>
      <c r="D90" s="424" t="s">
        <v>469</v>
      </c>
      <c r="E90" s="78"/>
      <c r="F90" s="85" t="s">
        <v>976</v>
      </c>
      <c r="G90" s="315"/>
      <c r="H90" s="330"/>
      <c r="I90" s="61"/>
      <c r="J90" s="18"/>
    </row>
    <row r="91" spans="1:10" outlineLevel="2">
      <c r="A91" s="78">
        <v>1</v>
      </c>
      <c r="B91" s="424" t="s">
        <v>385</v>
      </c>
      <c r="C91" s="78">
        <v>6</v>
      </c>
      <c r="D91" s="424" t="s">
        <v>470</v>
      </c>
      <c r="E91" s="78"/>
      <c r="F91" s="85" t="s">
        <v>977</v>
      </c>
      <c r="G91" s="315"/>
      <c r="H91" s="330"/>
      <c r="I91" s="61"/>
      <c r="J91" s="18"/>
    </row>
    <row r="92" spans="1:10" ht="22.5" outlineLevel="2">
      <c r="A92" s="78">
        <v>1</v>
      </c>
      <c r="B92" s="424" t="s">
        <v>385</v>
      </c>
      <c r="C92" s="78">
        <v>6</v>
      </c>
      <c r="D92" s="424" t="s">
        <v>471</v>
      </c>
      <c r="E92" s="78"/>
      <c r="F92" s="85" t="s">
        <v>978</v>
      </c>
      <c r="G92" s="315"/>
      <c r="H92" s="330"/>
      <c r="I92" s="61"/>
      <c r="J92" s="18"/>
    </row>
    <row r="93" spans="1:10" outlineLevel="2">
      <c r="A93" s="78">
        <v>1</v>
      </c>
      <c r="B93" s="424" t="s">
        <v>385</v>
      </c>
      <c r="C93" s="78">
        <v>6</v>
      </c>
      <c r="D93" s="424" t="s">
        <v>472</v>
      </c>
      <c r="E93" s="78"/>
      <c r="F93" s="85" t="s">
        <v>979</v>
      </c>
      <c r="G93" s="315"/>
      <c r="H93" s="330"/>
      <c r="I93" s="61"/>
      <c r="J93" s="18"/>
    </row>
    <row r="94" spans="1:10" ht="12" outlineLevel="2" thickBot="1">
      <c r="A94" s="78">
        <v>1</v>
      </c>
      <c r="B94" s="424" t="s">
        <v>385</v>
      </c>
      <c r="C94" s="78">
        <v>6</v>
      </c>
      <c r="D94" s="78"/>
      <c r="E94" s="78"/>
      <c r="F94" s="11"/>
      <c r="G94" s="315"/>
      <c r="H94" s="330"/>
      <c r="I94" s="61"/>
      <c r="J94" s="18"/>
    </row>
    <row r="95" spans="1:10" ht="12.75" thickTop="1" thickBot="1">
      <c r="A95" s="75">
        <v>2</v>
      </c>
      <c r="B95" s="426"/>
      <c r="C95" s="75"/>
      <c r="D95" s="75"/>
      <c r="E95" s="75"/>
      <c r="F95" s="82" t="s">
        <v>7</v>
      </c>
      <c r="G95" s="311">
        <f>G96+G99+G108+G103+G105+G111+G112+G113+G116</f>
        <v>0</v>
      </c>
      <c r="H95" s="311">
        <f>H96+H99+H108+H103+H105+H111+H112+H113+H116</f>
        <v>0</v>
      </c>
      <c r="I95" s="62"/>
    </row>
    <row r="96" spans="1:10" ht="12" outlineLevel="1" thickBot="1">
      <c r="A96" s="76">
        <v>2</v>
      </c>
      <c r="B96" s="422" t="s">
        <v>384</v>
      </c>
      <c r="C96" s="76"/>
      <c r="D96" s="76"/>
      <c r="E96" s="76"/>
      <c r="F96" s="83" t="s">
        <v>103</v>
      </c>
      <c r="G96" s="312">
        <f>SUM(G97:G98)</f>
        <v>0</v>
      </c>
      <c r="H96" s="312">
        <f>SUM(H97:H98)</f>
        <v>0</v>
      </c>
      <c r="I96" s="44"/>
    </row>
    <row r="97" spans="1:10" outlineLevel="2">
      <c r="A97" s="77">
        <v>2</v>
      </c>
      <c r="B97" s="423" t="s">
        <v>384</v>
      </c>
      <c r="C97" s="77">
        <v>1</v>
      </c>
      <c r="D97" s="77"/>
      <c r="E97" s="77"/>
      <c r="F97" s="84" t="s">
        <v>8</v>
      </c>
      <c r="G97" s="328"/>
      <c r="H97" s="329"/>
      <c r="I97" s="59"/>
    </row>
    <row r="98" spans="1:10" ht="12" outlineLevel="2" thickBot="1">
      <c r="A98" s="77">
        <v>2</v>
      </c>
      <c r="B98" s="423" t="s">
        <v>384</v>
      </c>
      <c r="C98" s="77">
        <v>2</v>
      </c>
      <c r="D98" s="77"/>
      <c r="E98" s="77"/>
      <c r="F98" s="84" t="s">
        <v>104</v>
      </c>
      <c r="G98" s="328"/>
      <c r="H98" s="329"/>
      <c r="I98" s="59"/>
    </row>
    <row r="99" spans="1:10" ht="12" outlineLevel="1" thickBot="1">
      <c r="A99" s="76">
        <v>2</v>
      </c>
      <c r="B99" s="422" t="s">
        <v>389</v>
      </c>
      <c r="C99" s="76"/>
      <c r="D99" s="76"/>
      <c r="E99" s="76"/>
      <c r="F99" s="83" t="s">
        <v>10</v>
      </c>
      <c r="G99" s="312">
        <f>SUM(G100:G102)</f>
        <v>0</v>
      </c>
      <c r="H99" s="317">
        <f>SUM(H100:H102)</f>
        <v>0</v>
      </c>
      <c r="I99" s="44"/>
    </row>
    <row r="100" spans="1:10" outlineLevel="2">
      <c r="A100" s="77">
        <v>2</v>
      </c>
      <c r="B100" s="423" t="s">
        <v>389</v>
      </c>
      <c r="C100" s="77">
        <v>1</v>
      </c>
      <c r="D100" s="77"/>
      <c r="E100" s="77"/>
      <c r="F100" s="84" t="s">
        <v>569</v>
      </c>
      <c r="G100" s="333"/>
      <c r="H100" s="334"/>
      <c r="I100" s="59"/>
      <c r="J100" s="18"/>
    </row>
    <row r="101" spans="1:10" outlineLevel="2">
      <c r="A101" s="77">
        <v>2</v>
      </c>
      <c r="B101" s="423" t="s">
        <v>389</v>
      </c>
      <c r="C101" s="77">
        <v>2</v>
      </c>
      <c r="D101" s="77"/>
      <c r="E101" s="77"/>
      <c r="F101" s="84" t="s">
        <v>570</v>
      </c>
      <c r="G101" s="333"/>
      <c r="H101" s="334"/>
      <c r="I101" s="59"/>
      <c r="J101" s="18"/>
    </row>
    <row r="102" spans="1:10" ht="12" outlineLevel="2" thickBot="1">
      <c r="A102" s="761">
        <v>2</v>
      </c>
      <c r="B102" s="762" t="s">
        <v>389</v>
      </c>
      <c r="C102" s="761">
        <v>3</v>
      </c>
      <c r="D102" s="761"/>
      <c r="E102" s="761"/>
      <c r="F102" s="165" t="s">
        <v>1125</v>
      </c>
      <c r="G102" s="763"/>
      <c r="H102" s="662"/>
      <c r="I102" s="663"/>
      <c r="J102" s="18"/>
    </row>
    <row r="103" spans="1:10" ht="12" outlineLevel="1" thickBot="1">
      <c r="A103" s="764">
        <v>2</v>
      </c>
      <c r="B103" s="765" t="s">
        <v>390</v>
      </c>
      <c r="C103" s="764"/>
      <c r="D103" s="764"/>
      <c r="E103" s="764"/>
      <c r="F103" s="766" t="s">
        <v>11</v>
      </c>
      <c r="G103" s="767">
        <f>+G104</f>
        <v>0</v>
      </c>
      <c r="H103" s="767">
        <f>+H104</f>
        <v>0</v>
      </c>
      <c r="I103" s="768"/>
    </row>
    <row r="104" spans="1:10" ht="12" outlineLevel="1" thickBot="1">
      <c r="A104" s="769">
        <v>2</v>
      </c>
      <c r="B104" s="770" t="s">
        <v>390</v>
      </c>
      <c r="C104" s="771">
        <v>7</v>
      </c>
      <c r="D104" s="771"/>
      <c r="E104" s="771"/>
      <c r="F104" s="772" t="s">
        <v>1153</v>
      </c>
      <c r="G104" s="773"/>
      <c r="H104" s="773"/>
      <c r="I104" s="774"/>
    </row>
    <row r="105" spans="1:10" ht="12" outlineLevel="1" thickBot="1">
      <c r="A105" s="764">
        <v>2</v>
      </c>
      <c r="B105" s="765" t="s">
        <v>392</v>
      </c>
      <c r="C105" s="764"/>
      <c r="D105" s="764"/>
      <c r="E105" s="764"/>
      <c r="F105" s="766" t="s">
        <v>19</v>
      </c>
      <c r="G105" s="767">
        <f>+G106+G107</f>
        <v>0</v>
      </c>
      <c r="H105" s="767">
        <f>+H106+H107</f>
        <v>0</v>
      </c>
      <c r="I105" s="768"/>
    </row>
    <row r="106" spans="1:10" outlineLevel="1">
      <c r="A106" s="77">
        <v>2</v>
      </c>
      <c r="B106" s="423" t="s">
        <v>392</v>
      </c>
      <c r="C106" s="77">
        <v>2</v>
      </c>
      <c r="D106" s="77"/>
      <c r="E106" s="77"/>
      <c r="F106" s="84" t="s">
        <v>1154</v>
      </c>
      <c r="G106" s="77"/>
      <c r="H106" s="423"/>
      <c r="I106" s="77"/>
    </row>
    <row r="107" spans="1:10" ht="12" outlineLevel="1" thickBot="1">
      <c r="A107" s="775">
        <v>2</v>
      </c>
      <c r="B107" s="776" t="s">
        <v>392</v>
      </c>
      <c r="C107" s="777">
        <v>6</v>
      </c>
      <c r="D107" s="777"/>
      <c r="E107" s="777"/>
      <c r="F107" s="167" t="s">
        <v>1155</v>
      </c>
      <c r="G107" s="777"/>
      <c r="H107" s="776"/>
      <c r="I107" s="778"/>
    </row>
    <row r="108" spans="1:10" ht="12" outlineLevel="1" thickBot="1">
      <c r="A108" s="76">
        <v>2</v>
      </c>
      <c r="B108" s="422" t="s">
        <v>396</v>
      </c>
      <c r="C108" s="76"/>
      <c r="D108" s="76"/>
      <c r="E108" s="76"/>
      <c r="F108" s="83" t="s">
        <v>21</v>
      </c>
      <c r="G108" s="312">
        <f>+SUM(G109:G110)</f>
        <v>0</v>
      </c>
      <c r="H108" s="317">
        <f>+SUM(H109:H110)</f>
        <v>0</v>
      </c>
      <c r="I108" s="44"/>
    </row>
    <row r="109" spans="1:10" outlineLevel="2">
      <c r="A109" s="77">
        <v>2</v>
      </c>
      <c r="B109" s="423" t="s">
        <v>396</v>
      </c>
      <c r="C109" s="77">
        <v>1</v>
      </c>
      <c r="D109" s="77"/>
      <c r="E109" s="77"/>
      <c r="F109" s="84" t="s">
        <v>22</v>
      </c>
      <c r="G109" s="328"/>
      <c r="H109" s="329"/>
      <c r="I109" s="59"/>
    </row>
    <row r="110" spans="1:10" ht="12" outlineLevel="2" thickBot="1">
      <c r="A110" s="77">
        <v>2</v>
      </c>
      <c r="B110" s="423" t="s">
        <v>396</v>
      </c>
      <c r="C110" s="77">
        <v>2</v>
      </c>
      <c r="D110" s="77"/>
      <c r="E110" s="77"/>
      <c r="F110" s="84" t="s">
        <v>23</v>
      </c>
      <c r="G110" s="328"/>
      <c r="H110" s="329"/>
      <c r="I110" s="59"/>
    </row>
    <row r="111" spans="1:10" ht="12" outlineLevel="1" thickBot="1">
      <c r="A111" s="76">
        <v>2</v>
      </c>
      <c r="B111" s="422" t="s">
        <v>397</v>
      </c>
      <c r="C111" s="76"/>
      <c r="D111" s="76"/>
      <c r="E111" s="76"/>
      <c r="F111" s="83" t="s">
        <v>105</v>
      </c>
      <c r="G111" s="331"/>
      <c r="H111" s="332"/>
      <c r="I111" s="44"/>
    </row>
    <row r="112" spans="1:10" ht="12" outlineLevel="1" thickBot="1">
      <c r="A112" s="76">
        <v>2</v>
      </c>
      <c r="B112" s="664" t="s">
        <v>398</v>
      </c>
      <c r="C112" s="76"/>
      <c r="D112" s="76"/>
      <c r="E112" s="76"/>
      <c r="F112" s="83" t="s">
        <v>26</v>
      </c>
      <c r="G112" s="331"/>
      <c r="H112" s="332"/>
      <c r="I112" s="44"/>
    </row>
    <row r="113" spans="1:10" ht="12" outlineLevel="1" thickBot="1">
      <c r="A113" s="76">
        <v>2</v>
      </c>
      <c r="B113" s="422">
        <v>12</v>
      </c>
      <c r="C113" s="76"/>
      <c r="D113" s="76"/>
      <c r="E113" s="76"/>
      <c r="F113" s="83" t="s">
        <v>508</v>
      </c>
      <c r="G113" s="335">
        <f>SUM(G114:G115)</f>
        <v>0</v>
      </c>
      <c r="H113" s="335">
        <f>SUM(H114:H115)</f>
        <v>0</v>
      </c>
      <c r="I113" s="44"/>
      <c r="J113" s="18"/>
    </row>
    <row r="114" spans="1:10" outlineLevel="2">
      <c r="A114" s="77">
        <v>2</v>
      </c>
      <c r="B114" s="423">
        <v>12</v>
      </c>
      <c r="C114" s="77">
        <v>1</v>
      </c>
      <c r="D114" s="77"/>
      <c r="E114" s="77"/>
      <c r="F114" s="84" t="s">
        <v>27</v>
      </c>
      <c r="G114" s="333"/>
      <c r="H114" s="334"/>
      <c r="I114" s="59"/>
      <c r="J114" s="18"/>
    </row>
    <row r="115" spans="1:10" ht="12" outlineLevel="2" thickBot="1">
      <c r="A115" s="77">
        <v>2</v>
      </c>
      <c r="B115" s="77">
        <v>12</v>
      </c>
      <c r="C115" s="77">
        <v>3</v>
      </c>
      <c r="D115" s="77"/>
      <c r="E115" s="77"/>
      <c r="F115" s="84" t="s">
        <v>1126</v>
      </c>
      <c r="G115" s="333"/>
      <c r="H115" s="334"/>
      <c r="I115" s="59"/>
      <c r="J115" s="18"/>
    </row>
    <row r="116" spans="1:10" ht="12" outlineLevel="1" thickBot="1">
      <c r="A116" s="76">
        <v>2</v>
      </c>
      <c r="B116" s="422">
        <v>13</v>
      </c>
      <c r="C116" s="76"/>
      <c r="D116" s="76"/>
      <c r="E116" s="76"/>
      <c r="F116" s="87" t="s">
        <v>28</v>
      </c>
      <c r="G116" s="331"/>
      <c r="H116" s="337"/>
      <c r="I116" s="100"/>
    </row>
    <row r="117" spans="1:10" ht="15.75" customHeight="1" outlineLevel="1" thickBot="1">
      <c r="A117" s="838" t="s">
        <v>573</v>
      </c>
      <c r="B117" s="839"/>
      <c r="C117" s="839"/>
      <c r="D117" s="839"/>
      <c r="E117" s="839"/>
      <c r="F117" s="840"/>
      <c r="G117" s="338">
        <f>G29+G95</f>
        <v>0</v>
      </c>
      <c r="H117" s="338">
        <f>H29+H95</f>
        <v>0</v>
      </c>
      <c r="I117" s="101"/>
    </row>
    <row r="118" spans="1:10" ht="12" thickTop="1">
      <c r="B118" s="1"/>
      <c r="C118" s="1"/>
      <c r="D118" s="1"/>
      <c r="E118" s="1"/>
      <c r="F118" s="1"/>
      <c r="G118" s="1"/>
      <c r="H118" s="1"/>
      <c r="I118" s="1"/>
    </row>
    <row r="119" spans="1:10">
      <c r="B119" s="1"/>
      <c r="C119" s="1"/>
      <c r="D119" s="1"/>
      <c r="E119" s="1"/>
      <c r="F119" s="1"/>
      <c r="G119" s="1"/>
      <c r="H119" s="1"/>
      <c r="I119" s="1"/>
    </row>
    <row r="120" spans="1:10">
      <c r="B120" s="1"/>
      <c r="C120" s="1"/>
      <c r="D120" s="1"/>
      <c r="E120" s="1"/>
      <c r="F120" s="1"/>
      <c r="G120" s="1"/>
      <c r="H120" s="1"/>
      <c r="I120" s="1"/>
    </row>
    <row r="121" spans="1:10" ht="12" thickBot="1">
      <c r="B121" s="1"/>
      <c r="C121" s="1"/>
      <c r="D121" s="1"/>
      <c r="E121" s="1"/>
      <c r="F121" s="18" t="s">
        <v>39</v>
      </c>
      <c r="G121" s="1"/>
      <c r="H121" s="1"/>
      <c r="I121" s="1"/>
    </row>
    <row r="122" spans="1:10" ht="24" thickTop="1" thickBot="1">
      <c r="B122" s="1"/>
      <c r="C122" s="1"/>
      <c r="D122" s="1"/>
      <c r="E122" s="1"/>
      <c r="F122" s="174" t="s">
        <v>31</v>
      </c>
      <c r="G122" s="174" t="s">
        <v>32</v>
      </c>
      <c r="H122" s="174" t="s">
        <v>33</v>
      </c>
      <c r="I122" s="1"/>
    </row>
    <row r="123" spans="1:10">
      <c r="B123" s="1"/>
      <c r="C123" s="1"/>
      <c r="D123" s="1"/>
      <c r="E123" s="1"/>
      <c r="F123" s="622" t="s">
        <v>132</v>
      </c>
      <c r="G123" s="102">
        <f>G124+G125</f>
        <v>0</v>
      </c>
      <c r="H123" s="102">
        <f>H124+H125</f>
        <v>0</v>
      </c>
      <c r="I123" s="1"/>
    </row>
    <row r="124" spans="1:10">
      <c r="B124" s="1"/>
      <c r="C124" s="1"/>
      <c r="D124" s="1"/>
      <c r="E124" s="1"/>
      <c r="F124" s="623" t="s">
        <v>40</v>
      </c>
      <c r="G124" s="103">
        <f>+G29</f>
        <v>0</v>
      </c>
      <c r="H124" s="103">
        <f>+H29</f>
        <v>0</v>
      </c>
      <c r="I124" s="1"/>
    </row>
    <row r="125" spans="1:10">
      <c r="B125" s="1"/>
      <c r="C125" s="1"/>
      <c r="D125" s="1"/>
      <c r="E125" s="1"/>
      <c r="F125" s="624" t="s">
        <v>41</v>
      </c>
      <c r="G125" s="104">
        <f>+G95</f>
        <v>0</v>
      </c>
      <c r="H125" s="104">
        <f>+H95</f>
        <v>0</v>
      </c>
      <c r="I125" s="1"/>
    </row>
    <row r="126" spans="1:10" hidden="1">
      <c r="B126" s="1"/>
      <c r="C126" s="1"/>
      <c r="D126" s="1"/>
      <c r="E126" s="1"/>
      <c r="F126" s="1"/>
      <c r="G126" s="1"/>
      <c r="H126" s="1"/>
      <c r="I126" s="1"/>
    </row>
    <row r="127" spans="1:10" hidden="1">
      <c r="B127" s="1"/>
      <c r="C127" s="1"/>
      <c r="D127" s="1"/>
      <c r="E127" s="1"/>
      <c r="F127" s="1"/>
      <c r="G127" s="1"/>
      <c r="H127" s="1"/>
      <c r="I127" s="1"/>
    </row>
    <row r="128" spans="1:10" s="1" customFormat="1" hidden="1"/>
    <row r="129" s="1" customFormat="1" hidden="1"/>
    <row r="130" s="1" customFormat="1" hidden="1"/>
    <row r="131" s="1" customFormat="1" hidden="1"/>
    <row r="132" s="1" customFormat="1" hidden="1"/>
    <row r="133" s="1" customFormat="1" hidden="1"/>
    <row r="134" s="1" customFormat="1" hidden="1"/>
    <row r="135" s="1" customFormat="1" hidden="1"/>
    <row r="136" s="1" customFormat="1" hidden="1"/>
    <row r="137" s="1" customFormat="1" hidden="1"/>
    <row r="138" s="1" customFormat="1" hidden="1"/>
    <row r="139" s="1" customFormat="1" hidden="1"/>
    <row r="140" s="1" customFormat="1" hidden="1"/>
    <row r="141" s="1" customFormat="1" hidden="1"/>
    <row r="142" s="1" customFormat="1" hidden="1"/>
    <row r="143" s="1" customFormat="1" hidden="1"/>
    <row r="144" s="1" customFormat="1" hidden="1"/>
    <row r="145" s="1" customFormat="1" hidden="1"/>
    <row r="146" s="1" customFormat="1" hidden="1"/>
    <row r="147" s="1" customFormat="1" hidden="1"/>
    <row r="148" s="1" customFormat="1" hidden="1"/>
    <row r="149" s="1" customFormat="1" hidden="1"/>
    <row r="150" s="1" customFormat="1" hidden="1"/>
    <row r="151" s="1" customFormat="1" hidden="1"/>
    <row r="152" s="1" customFormat="1" hidden="1"/>
    <row r="153" s="1" customFormat="1" hidden="1"/>
    <row r="154" s="1" customFormat="1" hidden="1"/>
    <row r="155" s="1" customFormat="1" hidden="1"/>
    <row r="156" s="1" customFormat="1" hidden="1"/>
    <row r="157" s="1" customFormat="1" hidden="1"/>
    <row r="158" s="1" customFormat="1" hidden="1"/>
    <row r="159" s="1" customFormat="1" hidden="1"/>
    <row r="160" s="1" customFormat="1" hidden="1"/>
    <row r="161" s="1" customFormat="1" hidden="1"/>
    <row r="162" s="1" customFormat="1" hidden="1"/>
    <row r="163" s="1" customFormat="1" hidden="1"/>
    <row r="164" s="1" customFormat="1" hidden="1"/>
    <row r="165" s="1" customFormat="1" hidden="1"/>
    <row r="166" s="1" customFormat="1" hidden="1"/>
    <row r="167" s="1" customFormat="1" hidden="1"/>
    <row r="168" s="1" customFormat="1" hidden="1"/>
    <row r="169" s="1" customFormat="1" hidden="1"/>
    <row r="170" s="1" customFormat="1" hidden="1"/>
    <row r="171" s="1" customFormat="1" hidden="1"/>
    <row r="172" s="1" customFormat="1" hidden="1"/>
    <row r="173" s="1" customFormat="1" hidden="1"/>
    <row r="174" s="1" customFormat="1" hidden="1"/>
    <row r="175" s="1" customFormat="1" hidden="1"/>
    <row r="176" s="1" customFormat="1" hidden="1"/>
    <row r="177" s="1" customFormat="1" hidden="1"/>
    <row r="178" s="1" customFormat="1" hidden="1"/>
    <row r="179" s="1" customFormat="1" hidden="1"/>
    <row r="180" s="1" customFormat="1" hidden="1"/>
    <row r="181" s="1" customFormat="1" hidden="1"/>
    <row r="182" s="1" customFormat="1" hidden="1"/>
    <row r="183" s="1" customFormat="1" hidden="1"/>
    <row r="184" s="1" customFormat="1" hidden="1"/>
    <row r="185" s="1" customFormat="1" hidden="1"/>
    <row r="186" s="1" customFormat="1" hidden="1"/>
    <row r="187" s="1" customFormat="1" hidden="1"/>
    <row r="188" s="1" customFormat="1" hidden="1"/>
    <row r="189" s="1" customFormat="1" hidden="1"/>
    <row r="190" s="1" customFormat="1" hidden="1"/>
    <row r="191" s="1" customFormat="1" hidden="1"/>
    <row r="192" s="1" customFormat="1" hidden="1"/>
    <row r="193" s="1" customFormat="1" hidden="1"/>
    <row r="194" s="1" customFormat="1" hidden="1"/>
    <row r="195" s="1" customFormat="1" hidden="1"/>
    <row r="196" s="1" customFormat="1" hidden="1"/>
    <row r="197" s="1" customFormat="1" hidden="1"/>
    <row r="198" s="1" customFormat="1" hidden="1"/>
    <row r="199" s="1" customFormat="1" hidden="1"/>
    <row r="200" s="1" customFormat="1" hidden="1"/>
    <row r="201" s="1" customFormat="1" hidden="1"/>
    <row r="202" s="1" customFormat="1" hidden="1"/>
    <row r="203" s="1" customFormat="1" hidden="1"/>
    <row r="204" s="1" customFormat="1" hidden="1"/>
    <row r="205" s="1" customFormat="1" hidden="1"/>
    <row r="206" s="1" customFormat="1" hidden="1"/>
    <row r="207" s="1" customFormat="1" hidden="1"/>
    <row r="208" s="1" customFormat="1" hidden="1"/>
    <row r="209" s="1" customFormat="1" hidden="1"/>
    <row r="210" s="1" customFormat="1" hidden="1"/>
    <row r="211" s="1" customFormat="1" hidden="1"/>
    <row r="212" s="1" customFormat="1" hidden="1"/>
    <row r="213" s="1" customFormat="1" hidden="1"/>
    <row r="214" s="1" customFormat="1" hidden="1"/>
    <row r="215" s="1" customFormat="1" hidden="1"/>
    <row r="216" s="1" customFormat="1" hidden="1"/>
    <row r="217" s="1" customFormat="1" hidden="1"/>
    <row r="218" s="1" customFormat="1" hidden="1"/>
    <row r="219" s="1" customFormat="1" hidden="1"/>
    <row r="220" s="1" customFormat="1" hidden="1"/>
    <row r="221" s="1" customFormat="1" hidden="1"/>
    <row r="222" s="1" customFormat="1" hidden="1"/>
    <row r="223" s="1" customFormat="1" hidden="1"/>
    <row r="224" s="1" customFormat="1" hidden="1"/>
    <row r="225" s="1" customFormat="1" hidden="1"/>
    <row r="226" s="1" customFormat="1" hidden="1"/>
    <row r="227" s="1" customFormat="1" hidden="1"/>
    <row r="228" s="1" customFormat="1" hidden="1"/>
    <row r="229" s="1" customFormat="1" hidden="1"/>
    <row r="230" s="1" customFormat="1" hidden="1"/>
    <row r="231" s="1" customFormat="1" hidden="1"/>
    <row r="232" s="1" customFormat="1" hidden="1"/>
    <row r="233" s="1" customFormat="1" hidden="1"/>
    <row r="234" s="1" customFormat="1" hidden="1"/>
    <row r="235" s="1" customFormat="1" hidden="1"/>
    <row r="236" s="1" customFormat="1" hidden="1"/>
    <row r="237" s="1" customFormat="1" hidden="1"/>
    <row r="238" s="1" customFormat="1" hidden="1"/>
    <row r="239" s="1" customFormat="1" hidden="1"/>
    <row r="240" s="1" customFormat="1" hidden="1"/>
    <row r="241" s="1" customFormat="1" hidden="1"/>
    <row r="242" s="1" customFormat="1" hidden="1"/>
    <row r="243" s="1" customFormat="1" hidden="1"/>
    <row r="244" s="1" customFormat="1" hidden="1"/>
    <row r="245" s="1" customFormat="1" hidden="1"/>
    <row r="246" s="1" customFormat="1" hidden="1"/>
    <row r="247" s="1" customFormat="1" hidden="1"/>
    <row r="248" s="1" customFormat="1" hidden="1"/>
    <row r="249" s="1" customFormat="1" hidden="1"/>
    <row r="250" s="1" customFormat="1" hidden="1"/>
    <row r="251" s="1" customFormat="1" hidden="1"/>
    <row r="252" s="1" customFormat="1" hidden="1"/>
    <row r="253" s="1" customFormat="1" hidden="1"/>
    <row r="254" s="1" customFormat="1" hidden="1"/>
    <row r="255" s="1" customFormat="1" hidden="1"/>
    <row r="256" s="1" customFormat="1" hidden="1"/>
    <row r="257" s="1" customFormat="1" hidden="1"/>
    <row r="258" s="1" customFormat="1" hidden="1"/>
    <row r="259" s="1" customFormat="1" hidden="1"/>
    <row r="260" s="1" customFormat="1" hidden="1"/>
    <row r="261" s="1" customFormat="1" hidden="1"/>
    <row r="262" s="1" customFormat="1" hidden="1"/>
    <row r="263" s="1" customFormat="1" hidden="1"/>
    <row r="264" s="1" customFormat="1" hidden="1"/>
    <row r="265" s="1" customFormat="1" hidden="1"/>
    <row r="266" s="1" customFormat="1" hidden="1"/>
    <row r="267" s="1" customFormat="1" hidden="1"/>
    <row r="268" s="1" customFormat="1" hidden="1"/>
    <row r="269" s="1" customFormat="1" hidden="1"/>
    <row r="270" s="1" customFormat="1" hidden="1"/>
    <row r="271" s="1" customFormat="1" hidden="1"/>
    <row r="272" s="1" customFormat="1" hidden="1"/>
    <row r="273" s="1" customFormat="1" hidden="1"/>
    <row r="274" s="1" customFormat="1" hidden="1"/>
    <row r="275" s="1" customFormat="1" hidden="1"/>
    <row r="276" s="1" customFormat="1" hidden="1"/>
    <row r="277" s="1" customFormat="1" hidden="1"/>
    <row r="278" s="1" customFormat="1" hidden="1"/>
    <row r="279" s="1" customFormat="1" hidden="1"/>
    <row r="280" s="1" customFormat="1" hidden="1"/>
    <row r="281" s="1" customFormat="1" hidden="1"/>
    <row r="282" s="1" customFormat="1" hidden="1"/>
    <row r="283" s="1" customFormat="1" hidden="1"/>
    <row r="284" s="1" customFormat="1" hidden="1"/>
    <row r="285" s="1" customFormat="1" hidden="1"/>
    <row r="286" s="1" customFormat="1" hidden="1"/>
    <row r="287" s="1" customFormat="1" hidden="1"/>
    <row r="288" s="1" customFormat="1" hidden="1"/>
    <row r="289" s="1" customFormat="1" hidden="1"/>
    <row r="290" s="1" customFormat="1" hidden="1"/>
    <row r="291" s="1" customFormat="1" hidden="1"/>
    <row r="292" s="1" customFormat="1" hidden="1"/>
    <row r="293" s="1" customFormat="1" hidden="1"/>
    <row r="294" s="1" customFormat="1" hidden="1"/>
    <row r="295" s="1" customFormat="1" hidden="1"/>
    <row r="296" s="1" customFormat="1" hidden="1"/>
    <row r="297" s="1" customFormat="1" hidden="1"/>
    <row r="298" s="1" customFormat="1" hidden="1"/>
    <row r="299" s="1" customFormat="1" hidden="1"/>
    <row r="300" s="1" customFormat="1" hidden="1"/>
    <row r="301" s="1" customFormat="1" hidden="1"/>
    <row r="302" s="1" customFormat="1" hidden="1"/>
    <row r="303" s="1" customFormat="1" hidden="1"/>
    <row r="304" s="1" customFormat="1" hidden="1"/>
    <row r="305" s="1" customFormat="1" hidden="1"/>
    <row r="306" s="1" customFormat="1" hidden="1"/>
    <row r="307" s="1" customFormat="1" hidden="1"/>
    <row r="308" s="1" customFormat="1" hidden="1"/>
    <row r="309" s="1" customFormat="1" hidden="1"/>
    <row r="310" s="1" customFormat="1" hidden="1"/>
    <row r="311" s="1" customFormat="1" hidden="1"/>
    <row r="312"/>
  </sheetData>
  <sheetProtection algorithmName="SHA-512" hashValue="MVFBOusjNrOLcdS0uP2dh6pgg+sovhBAMlCJfALhfLPfehPteAle899Qdctf9ySFJBsBDvejJmhMjS00iGF0xA==" saltValue="YT7fddv5FeyYQCKTb14rXw==" spinCount="100000" sheet="1" objects="1" scenarios="1" selectLockedCells="1"/>
  <mergeCells count="18">
    <mergeCell ref="A117:F117"/>
    <mergeCell ref="F7:H7"/>
    <mergeCell ref="B5:E5"/>
    <mergeCell ref="B6:E6"/>
    <mergeCell ref="B7:E7"/>
    <mergeCell ref="B8:E8"/>
    <mergeCell ref="A27:E27"/>
    <mergeCell ref="F9:H9"/>
    <mergeCell ref="B1:I1"/>
    <mergeCell ref="B2:I2"/>
    <mergeCell ref="B3:I3"/>
    <mergeCell ref="F5:H5"/>
    <mergeCell ref="F6:H6"/>
    <mergeCell ref="I27:I28"/>
    <mergeCell ref="C11:F11"/>
    <mergeCell ref="F27:F28"/>
    <mergeCell ref="G27:G28"/>
    <mergeCell ref="H27:H28"/>
  </mergeCells>
  <phoneticPr fontId="13" type="noConversion"/>
  <dataValidations count="1">
    <dataValidation type="list" errorStyle="warning" showDropDown="1" showInputMessage="1" showErrorMessage="1" error="No puede cambiar esta casilla." sqref="F5" xr:uid="{00000000-0002-0000-0200-000000000000}">
      <formula1>Fondos</formula1>
    </dataValidation>
  </dataValidations>
  <pageMargins left="0.7" right="0.7" top="0.75" bottom="0.75" header="0.3" footer="0.3"/>
  <pageSetup scale="44"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1000000}">
          <x14:formula1>
            <xm:f>DESPLEGABLES!$G$2:$G$6</xm:f>
          </x14:formula1>
          <xm:sqref>F34:F38</xm:sqref>
        </x14:dataValidation>
        <x14:dataValidation type="list" allowBlank="1" showInputMessage="1" showErrorMessage="1" xr:uid="{00000000-0002-0000-0200-000002000000}">
          <x14:formula1>
            <xm:f>DESPLEGABLES!$M$13:$M$14</xm:f>
          </x14:formula1>
          <xm:sqref>F47:F48</xm:sqref>
        </x14:dataValidation>
        <x14:dataValidation type="list" allowBlank="1" showInputMessage="1" showErrorMessage="1" xr:uid="{00000000-0002-0000-0200-000003000000}">
          <x14:formula1>
            <xm:f>DESPLEGABLES!$M$2:$M$3</xm:f>
          </x14:formula1>
          <xm:sqref>F42:F43</xm:sqref>
        </x14:dataValidation>
        <x14:dataValidation type="list" allowBlank="1" showInputMessage="1" showErrorMessage="1" xr:uid="{00000000-0002-0000-0200-000004000000}">
          <x14:formula1>
            <xm:f>DESPLEGABLES!$M$7:$M$8</xm:f>
          </x14:formula1>
          <xm:sqref>F45</xm:sqref>
        </x14:dataValidation>
        <x14:dataValidation type="list" allowBlank="1" showInputMessage="1" showErrorMessage="1" xr:uid="{00000000-0002-0000-0200-000005000000}">
          <x14:formula1>
            <xm:f>DESPLEGABLES!$AB$2</xm:f>
          </x14:formula1>
          <xm:sqref>F70</xm:sqref>
        </x14:dataValidation>
        <x14:dataValidation type="list" allowBlank="1" showInputMessage="1" showErrorMessage="1" xr:uid="{00000000-0002-0000-0200-000006000000}">
          <x14:formula1>
            <xm:f>DESPLEGABLES!$G$14:$G$21</xm:f>
          </x14:formula1>
          <xm:sqref>F65:F67</xm:sqref>
        </x14:dataValidation>
        <x14:dataValidation type="list" allowBlank="1" showInputMessage="1" showErrorMessage="1" xr:uid="{00000000-0002-0000-0200-000007000000}">
          <x14:formula1>
            <xm:f>DESPLEGABLES!$P$2:$P$36</xm:f>
          </x14:formula1>
          <xm:sqref>F51:F54</xm:sqref>
        </x14:dataValidation>
        <x14:dataValidation type="list" allowBlank="1" showInputMessage="1" showErrorMessage="1" xr:uid="{00000000-0002-0000-0200-000008000000}">
          <x14:formula1>
            <xm:f>DESPLEGABLES!$G$9</xm:f>
          </x14:formula1>
          <xm:sqref>F32</xm:sqref>
        </x14:dataValidation>
        <x14:dataValidation type="list" allowBlank="1" showInputMessage="1" showErrorMessage="1" xr:uid="{00000000-0002-0000-0200-000009000000}">
          <x14:formula1>
            <xm:f>DESPLEGABLES!$P$2:$P$37</xm:f>
          </x14:formula1>
          <xm:sqref>F50</xm:sqref>
        </x14:dataValidation>
        <x14:dataValidation type="list" allowBlank="1" showInputMessage="1" showErrorMessage="1" xr:uid="{00000000-0002-0000-0200-00000A000000}">
          <x14:formula1>
            <xm:f>DESPLEGABLES!$Y$87:$Y$135</xm:f>
          </x14:formula1>
          <xm:sqref>F57:F61</xm:sqref>
        </x14:dataValidation>
        <x14:dataValidation type="list" allowBlank="1" showInputMessage="1" showErrorMessage="1" xr:uid="{00000000-0002-0000-0200-00000B000000}">
          <x14:formula1>
            <xm:f>DESPLEGABLES!$A$2:$A$225</xm:f>
          </x14:formula1>
          <xm:sqref>F6:H6</xm:sqref>
        </x14:dataValidation>
        <x14:dataValidation type="list" allowBlank="1" showInputMessage="1" showErrorMessage="1" xr:uid="{00000000-0002-0000-0200-00000C000000}">
          <x14:formula1>
            <xm:f>DESPLEGABLES!$D$2:$D$70</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W1048493"/>
  <sheetViews>
    <sheetView showGridLines="0" zoomScale="120" zoomScaleNormal="120" zoomScalePageLayoutView="90" workbookViewId="0">
      <selection activeCell="A198" sqref="A198"/>
    </sheetView>
  </sheetViews>
  <sheetFormatPr baseColWidth="10" defaultColWidth="0" defaultRowHeight="2.25" customHeight="1" zeroHeight="1"/>
  <cols>
    <col min="1" max="1" width="70.42578125" style="2" customWidth="1"/>
    <col min="2" max="2" width="35.140625" style="2" customWidth="1"/>
    <col min="3" max="15" width="13.42578125" style="2" customWidth="1"/>
    <col min="16" max="23" width="16.42578125" style="2" hidden="1" customWidth="1"/>
    <col min="24" max="16384" width="13.42578125" style="2" hidden="1"/>
  </cols>
  <sheetData>
    <row r="1" spans="1:16" ht="11.25">
      <c r="A1" s="796" t="s">
        <v>42</v>
      </c>
      <c r="B1" s="796"/>
      <c r="C1" s="796"/>
      <c r="D1" s="796"/>
      <c r="E1" s="796"/>
      <c r="F1" s="796"/>
      <c r="G1" s="796"/>
      <c r="H1" s="796"/>
      <c r="I1" s="796"/>
      <c r="J1" s="796"/>
      <c r="K1" s="796"/>
      <c r="L1" s="796"/>
      <c r="M1" s="796"/>
      <c r="N1" s="796"/>
      <c r="O1" s="796"/>
      <c r="P1" s="796"/>
    </row>
    <row r="2" spans="1:16" ht="11.25">
      <c r="A2" s="796" t="s">
        <v>77</v>
      </c>
      <c r="B2" s="796"/>
      <c r="C2" s="796"/>
      <c r="D2" s="796"/>
      <c r="E2" s="796"/>
      <c r="F2" s="796"/>
      <c r="G2" s="796"/>
      <c r="H2" s="796"/>
      <c r="I2" s="796"/>
      <c r="J2" s="796"/>
      <c r="K2" s="796"/>
      <c r="L2" s="796"/>
      <c r="M2" s="796"/>
      <c r="N2" s="796"/>
      <c r="O2" s="796"/>
      <c r="P2" s="796"/>
    </row>
    <row r="3" spans="1:16" ht="11.25">
      <c r="A3" s="796" t="s">
        <v>817</v>
      </c>
      <c r="B3" s="796"/>
      <c r="C3" s="796"/>
      <c r="D3" s="796"/>
      <c r="E3" s="796"/>
      <c r="F3" s="796"/>
      <c r="G3" s="796"/>
      <c r="H3" s="796"/>
      <c r="I3" s="796"/>
      <c r="J3" s="796"/>
      <c r="K3" s="796"/>
      <c r="L3" s="796"/>
      <c r="M3" s="796"/>
      <c r="N3" s="796"/>
      <c r="O3" s="796"/>
      <c r="P3" s="796"/>
    </row>
    <row r="4" spans="1:16" ht="11.25">
      <c r="A4" s="1"/>
      <c r="B4" s="1"/>
      <c r="C4" s="1"/>
      <c r="D4" s="1"/>
      <c r="E4" s="1"/>
      <c r="F4" s="1"/>
      <c r="G4" s="1"/>
      <c r="H4" s="1"/>
      <c r="I4" s="1"/>
      <c r="J4" s="1"/>
      <c r="K4" s="1"/>
      <c r="L4" s="1"/>
      <c r="M4" s="1"/>
      <c r="N4" s="1"/>
      <c r="O4" s="1"/>
      <c r="P4" s="1"/>
    </row>
    <row r="5" spans="1:16" ht="11.25">
      <c r="A5" s="307" t="s">
        <v>34</v>
      </c>
      <c r="B5" s="820"/>
      <c r="C5" s="820"/>
      <c r="D5" s="820"/>
      <c r="E5" s="820"/>
      <c r="F5" s="820"/>
      <c r="G5" s="820"/>
      <c r="H5" s="1"/>
      <c r="I5" s="1"/>
      <c r="J5" s="1"/>
      <c r="K5" s="1"/>
      <c r="L5" s="1"/>
      <c r="M5" s="1"/>
      <c r="N5" s="1"/>
      <c r="O5" s="1"/>
      <c r="P5" s="1"/>
    </row>
    <row r="6" spans="1:16" ht="15" customHeight="1">
      <c r="A6" s="307" t="s">
        <v>125</v>
      </c>
      <c r="B6" s="853" t="str">
        <f>IFERROR(VLOOKUP(B5,DESPLEGABLES!A2:B225,2,FALSE),"")</f>
        <v/>
      </c>
      <c r="C6" s="853"/>
      <c r="D6" s="853"/>
      <c r="E6" s="853"/>
      <c r="F6" s="853"/>
      <c r="G6" s="853"/>
      <c r="H6" s="47"/>
      <c r="I6" s="1"/>
      <c r="J6" s="1"/>
      <c r="K6" s="1"/>
      <c r="L6" s="1"/>
      <c r="M6" s="1"/>
      <c r="N6" s="1"/>
      <c r="O6" s="1"/>
      <c r="P6" s="1"/>
    </row>
    <row r="7" spans="1:16" ht="15.75" customHeight="1">
      <c r="A7" s="308" t="s">
        <v>575</v>
      </c>
      <c r="B7" s="852"/>
      <c r="C7" s="852"/>
      <c r="D7" s="852"/>
      <c r="E7" s="852"/>
      <c r="F7" s="852"/>
      <c r="G7" s="852"/>
      <c r="H7" s="1"/>
      <c r="I7" s="1"/>
      <c r="J7" s="1"/>
      <c r="K7" s="1"/>
      <c r="L7" s="1"/>
      <c r="M7" s="1"/>
      <c r="N7" s="1"/>
      <c r="O7" s="1"/>
      <c r="P7" s="1"/>
    </row>
    <row r="8" spans="1:16" ht="12.75" customHeight="1">
      <c r="A8" s="597" t="s">
        <v>577</v>
      </c>
      <c r="B8" s="854"/>
      <c r="C8" s="854"/>
      <c r="D8" s="854"/>
      <c r="E8" s="854"/>
      <c r="F8" s="854"/>
      <c r="G8" s="854"/>
      <c r="H8" s="1"/>
      <c r="I8" s="1"/>
      <c r="J8" s="1"/>
      <c r="K8" s="1"/>
      <c r="L8" s="1"/>
      <c r="M8" s="1"/>
      <c r="N8" s="1"/>
      <c r="O8" s="1"/>
      <c r="P8" s="1"/>
    </row>
    <row r="9" spans="1:16" ht="11.25">
      <c r="A9" s="1"/>
      <c r="B9" s="48"/>
      <c r="C9" s="1"/>
      <c r="D9" s="1"/>
      <c r="E9" s="1"/>
      <c r="F9" s="1"/>
      <c r="G9" s="1"/>
      <c r="H9" s="1"/>
      <c r="I9" s="1"/>
      <c r="J9" s="1"/>
      <c r="K9" s="1"/>
      <c r="L9" s="1"/>
      <c r="M9" s="1"/>
      <c r="N9" s="1"/>
      <c r="O9" s="1"/>
      <c r="P9" s="1"/>
    </row>
    <row r="10" spans="1:16" ht="11.25">
      <c r="A10" s="851" t="s">
        <v>43</v>
      </c>
      <c r="B10" s="851"/>
      <c r="C10" s="235">
        <f>+'Formulario 1.1A - Cálculo I-E.P'!C8</f>
        <v>2024</v>
      </c>
      <c r="D10" s="1"/>
      <c r="E10" s="1"/>
      <c r="F10" s="1"/>
      <c r="G10" s="1"/>
      <c r="H10" s="1"/>
      <c r="I10" s="468" t="s">
        <v>911</v>
      </c>
      <c r="J10" s="1"/>
      <c r="K10" s="1"/>
      <c r="L10" s="1"/>
      <c r="M10" s="1"/>
      <c r="N10" s="1"/>
      <c r="O10" s="1"/>
      <c r="P10" s="1"/>
    </row>
    <row r="11" spans="1:16" ht="12" thickBot="1">
      <c r="A11" s="1"/>
      <c r="B11" s="1"/>
      <c r="C11" s="1"/>
      <c r="D11" s="1"/>
      <c r="E11" s="1"/>
      <c r="F11" s="1"/>
      <c r="G11" s="1"/>
      <c r="H11" s="1"/>
      <c r="I11" s="1"/>
      <c r="J11" s="1"/>
      <c r="K11" s="1"/>
      <c r="L11" s="1"/>
      <c r="M11" s="1"/>
      <c r="N11" s="1"/>
      <c r="O11" s="1"/>
      <c r="P11" s="1"/>
    </row>
    <row r="12" spans="1:16" ht="19.5" customHeight="1" thickTop="1">
      <c r="A12" s="855" t="s">
        <v>44</v>
      </c>
      <c r="B12" s="857" t="s">
        <v>578</v>
      </c>
      <c r="C12" s="277"/>
      <c r="D12" s="859" t="s">
        <v>45</v>
      </c>
      <c r="E12" s="860"/>
      <c r="F12" s="861"/>
      <c r="G12" s="859" t="s">
        <v>46</v>
      </c>
      <c r="H12" s="860"/>
      <c r="I12" s="861"/>
      <c r="J12" s="859" t="s">
        <v>47</v>
      </c>
      <c r="K12" s="860"/>
      <c r="L12" s="860"/>
      <c r="M12" s="860"/>
      <c r="N12" s="860"/>
      <c r="O12" s="862"/>
      <c r="P12" s="1"/>
    </row>
    <row r="13" spans="1:16" ht="18.75" customHeight="1">
      <c r="A13" s="856"/>
      <c r="B13" s="858"/>
      <c r="C13" s="278" t="s">
        <v>48</v>
      </c>
      <c r="D13" s="278" t="s">
        <v>49</v>
      </c>
      <c r="E13" s="278" t="s">
        <v>50</v>
      </c>
      <c r="F13" s="278" t="s">
        <v>51</v>
      </c>
      <c r="G13" s="278" t="s">
        <v>49</v>
      </c>
      <c r="H13" s="278" t="s">
        <v>50</v>
      </c>
      <c r="I13" s="278" t="s">
        <v>51</v>
      </c>
      <c r="J13" s="863" t="s">
        <v>49</v>
      </c>
      <c r="K13" s="864"/>
      <c r="L13" s="863" t="s">
        <v>52</v>
      </c>
      <c r="M13" s="864"/>
      <c r="N13" s="279" t="s">
        <v>51</v>
      </c>
      <c r="O13" s="280" t="s">
        <v>53</v>
      </c>
      <c r="P13" s="1"/>
    </row>
    <row r="14" spans="1:16" ht="11.25">
      <c r="A14" s="856"/>
      <c r="B14" s="858"/>
      <c r="C14" s="278" t="s">
        <v>54</v>
      </c>
      <c r="D14" s="278" t="s">
        <v>55</v>
      </c>
      <c r="E14" s="278" t="s">
        <v>56</v>
      </c>
      <c r="F14" s="278"/>
      <c r="G14" s="278" t="s">
        <v>55</v>
      </c>
      <c r="H14" s="278" t="s">
        <v>56</v>
      </c>
      <c r="I14" s="278"/>
      <c r="J14" s="51" t="s">
        <v>57</v>
      </c>
      <c r="K14" s="278" t="s">
        <v>58</v>
      </c>
      <c r="L14" s="278" t="s">
        <v>57</v>
      </c>
      <c r="M14" s="278" t="s">
        <v>50</v>
      </c>
      <c r="N14" s="278"/>
      <c r="O14" s="280" t="s">
        <v>59</v>
      </c>
      <c r="P14" s="1"/>
    </row>
    <row r="15" spans="1:16" ht="11.25">
      <c r="A15" s="856"/>
      <c r="B15" s="858"/>
      <c r="C15" s="278"/>
      <c r="D15" s="278"/>
      <c r="E15" s="278" t="s">
        <v>60</v>
      </c>
      <c r="F15" s="278"/>
      <c r="G15" s="278"/>
      <c r="H15" s="278" t="s">
        <v>60</v>
      </c>
      <c r="I15" s="278"/>
      <c r="J15" s="278" t="s">
        <v>61</v>
      </c>
      <c r="K15" s="278" t="s">
        <v>55</v>
      </c>
      <c r="L15" s="278" t="s">
        <v>61</v>
      </c>
      <c r="M15" s="278" t="s">
        <v>60</v>
      </c>
      <c r="N15" s="278"/>
      <c r="O15" s="280" t="s">
        <v>62</v>
      </c>
      <c r="P15" s="1"/>
    </row>
    <row r="16" spans="1:16" ht="12" thickBot="1">
      <c r="A16" s="281">
        <v>1</v>
      </c>
      <c r="B16" s="282">
        <v>2</v>
      </c>
      <c r="C16" s="282">
        <v>3</v>
      </c>
      <c r="D16" s="282">
        <v>4</v>
      </c>
      <c r="E16" s="282">
        <v>5</v>
      </c>
      <c r="F16" s="282" t="s">
        <v>96</v>
      </c>
      <c r="G16" s="282">
        <v>7</v>
      </c>
      <c r="H16" s="282">
        <v>8</v>
      </c>
      <c r="I16" s="282" t="s">
        <v>97</v>
      </c>
      <c r="J16" s="282">
        <v>10</v>
      </c>
      <c r="K16" s="282" t="s">
        <v>98</v>
      </c>
      <c r="L16" s="282">
        <v>12</v>
      </c>
      <c r="M16" s="282" t="s">
        <v>99</v>
      </c>
      <c r="N16" s="282" t="s">
        <v>100</v>
      </c>
      <c r="O16" s="283" t="s">
        <v>101</v>
      </c>
      <c r="P16" s="1"/>
    </row>
    <row r="17" spans="1:16" ht="12.75" thickTop="1" thickBot="1">
      <c r="A17" s="180" t="s">
        <v>680</v>
      </c>
      <c r="B17" s="411"/>
      <c r="C17" s="241"/>
      <c r="D17" s="242"/>
      <c r="E17" s="243"/>
      <c r="F17" s="191">
        <f>F20+F18</f>
        <v>0</v>
      </c>
      <c r="G17" s="244"/>
      <c r="H17" s="245"/>
      <c r="I17" s="191">
        <f>I20+I18</f>
        <v>0</v>
      </c>
      <c r="J17" s="246"/>
      <c r="K17" s="244"/>
      <c r="L17" s="246"/>
      <c r="M17" s="191">
        <f>M20+M18</f>
        <v>0</v>
      </c>
      <c r="N17" s="191">
        <f>N20+N18</f>
        <v>0</v>
      </c>
      <c r="O17" s="191">
        <f>O20+O18</f>
        <v>0</v>
      </c>
      <c r="P17" s="1"/>
    </row>
    <row r="18" spans="1:16" ht="12.75" thickTop="1" thickBot="1">
      <c r="A18" s="185" t="s">
        <v>1147</v>
      </c>
      <c r="B18" s="412"/>
      <c r="C18" s="247"/>
      <c r="D18" s="248"/>
      <c r="E18" s="249"/>
      <c r="F18" s="192">
        <f>+F19</f>
        <v>0</v>
      </c>
      <c r="G18" s="248"/>
      <c r="H18" s="250"/>
      <c r="I18" s="192">
        <f>+I19</f>
        <v>0</v>
      </c>
      <c r="J18" s="251"/>
      <c r="K18" s="248"/>
      <c r="L18" s="251"/>
      <c r="M18" s="192">
        <f>+M19</f>
        <v>0</v>
      </c>
      <c r="N18" s="192">
        <f>+N19</f>
        <v>0</v>
      </c>
      <c r="O18" s="192">
        <f>+O19</f>
        <v>0</v>
      </c>
      <c r="P18" s="1"/>
    </row>
    <row r="19" spans="1:16" customFormat="1" ht="16.5" thickTop="1" thickBot="1">
      <c r="A19" s="188"/>
      <c r="B19" s="418"/>
      <c r="C19" s="267"/>
      <c r="D19" s="268"/>
      <c r="E19" s="269"/>
      <c r="F19" s="202">
        <f>E19*D19</f>
        <v>0</v>
      </c>
      <c r="G19" s="268"/>
      <c r="H19" s="270"/>
      <c r="I19" s="202">
        <f>G19*H19</f>
        <v>0</v>
      </c>
      <c r="J19" s="271"/>
      <c r="K19" s="227"/>
      <c r="L19" s="271"/>
      <c r="M19" s="204">
        <f>H19*L19</f>
        <v>0</v>
      </c>
      <c r="N19" s="202">
        <f>K19*M19</f>
        <v>0</v>
      </c>
      <c r="O19" s="216">
        <f>H19*K19</f>
        <v>0</v>
      </c>
    </row>
    <row r="20" spans="1:16" ht="12.75" thickTop="1" thickBot="1">
      <c r="A20" s="185" t="s">
        <v>681</v>
      </c>
      <c r="B20" s="412"/>
      <c r="C20" s="247"/>
      <c r="D20" s="248"/>
      <c r="E20" s="249"/>
      <c r="F20" s="192">
        <f>F23</f>
        <v>0</v>
      </c>
      <c r="G20" s="248"/>
      <c r="H20" s="250"/>
      <c r="I20" s="192">
        <f>I23</f>
        <v>0</v>
      </c>
      <c r="J20" s="251"/>
      <c r="K20" s="248"/>
      <c r="L20" s="251"/>
      <c r="M20" s="250"/>
      <c r="N20" s="192">
        <f>N23</f>
        <v>0</v>
      </c>
      <c r="O20" s="206">
        <f>O23</f>
        <v>0</v>
      </c>
      <c r="P20" s="1"/>
    </row>
    <row r="21" spans="1:16" ht="12.75" thickTop="1" thickBot="1">
      <c r="A21" s="188"/>
      <c r="B21" s="418"/>
      <c r="C21" s="267"/>
      <c r="D21" s="268"/>
      <c r="E21" s="269"/>
      <c r="F21" s="202">
        <f>E21*D21</f>
        <v>0</v>
      </c>
      <c r="G21" s="268"/>
      <c r="H21" s="270"/>
      <c r="I21" s="202">
        <f>G21*H21</f>
        <v>0</v>
      </c>
      <c r="J21" s="271"/>
      <c r="K21" s="227"/>
      <c r="L21" s="271"/>
      <c r="M21" s="204">
        <f>H21*L21</f>
        <v>0</v>
      </c>
      <c r="N21" s="202">
        <f>K21*M21</f>
        <v>0</v>
      </c>
      <c r="O21" s="216">
        <f>H21*K21</f>
        <v>0</v>
      </c>
      <c r="P21" s="1"/>
    </row>
    <row r="22" spans="1:16" ht="12" thickTop="1">
      <c r="A22" s="188"/>
      <c r="B22" s="417"/>
      <c r="C22" s="599"/>
      <c r="D22" s="600"/>
      <c r="E22" s="601"/>
      <c r="F22" s="202">
        <f>E22*D22</f>
        <v>0</v>
      </c>
      <c r="G22" s="600"/>
      <c r="H22" s="602"/>
      <c r="I22" s="202">
        <f>G22*H22</f>
        <v>0</v>
      </c>
      <c r="J22" s="603"/>
      <c r="K22" s="227"/>
      <c r="L22" s="603"/>
      <c r="M22" s="204">
        <f>H22*L22</f>
        <v>0</v>
      </c>
      <c r="N22" s="202">
        <f>K22*M22</f>
        <v>0</v>
      </c>
      <c r="O22" s="216">
        <f>H22*K22</f>
        <v>0</v>
      </c>
      <c r="P22" s="1"/>
    </row>
    <row r="23" spans="1:16" s="233" customFormat="1" ht="12" thickBot="1">
      <c r="A23" s="187" t="s">
        <v>63</v>
      </c>
      <c r="B23" s="417"/>
      <c r="C23" s="182"/>
      <c r="D23" s="225">
        <f>SUM(D21:D22)</f>
        <v>0</v>
      </c>
      <c r="E23" s="197"/>
      <c r="F23" s="197">
        <f>F21+F22</f>
        <v>0</v>
      </c>
      <c r="G23" s="225">
        <f>G21+G22</f>
        <v>0</v>
      </c>
      <c r="H23" s="197"/>
      <c r="I23" s="197">
        <f>I21+I22</f>
        <v>0</v>
      </c>
      <c r="J23" s="182"/>
      <c r="K23" s="550">
        <f>G23*J23</f>
        <v>0</v>
      </c>
      <c r="L23" s="182"/>
      <c r="M23" s="197"/>
      <c r="N23" s="211">
        <f>N21+N22</f>
        <v>0</v>
      </c>
      <c r="O23" s="220">
        <f>O21+O22</f>
        <v>0</v>
      </c>
      <c r="P23" s="234"/>
    </row>
    <row r="24" spans="1:16" ht="12.75" thickTop="1" thickBot="1">
      <c r="A24" s="180" t="s">
        <v>581</v>
      </c>
      <c r="B24" s="411"/>
      <c r="C24" s="241"/>
      <c r="D24" s="242"/>
      <c r="E24" s="243"/>
      <c r="F24" s="191">
        <f>F25+F44+F50+F58+F61+F197</f>
        <v>0</v>
      </c>
      <c r="G24" s="244"/>
      <c r="H24" s="245"/>
      <c r="I24" s="191">
        <f>I25+I44+I50+I58+I61+I197</f>
        <v>0</v>
      </c>
      <c r="J24" s="246"/>
      <c r="K24" s="244"/>
      <c r="L24" s="246"/>
      <c r="M24" s="245"/>
      <c r="N24" s="191">
        <f>N25+N44+N50+N58+N61+N197</f>
        <v>0</v>
      </c>
      <c r="O24" s="205">
        <f>O25+O44+O50+O58+O61+O197</f>
        <v>0</v>
      </c>
      <c r="P24" s="1"/>
    </row>
    <row r="25" spans="1:16" ht="12.75" thickTop="1" thickBot="1">
      <c r="A25" s="185" t="s">
        <v>582</v>
      </c>
      <c r="B25" s="412"/>
      <c r="C25" s="247"/>
      <c r="D25" s="248"/>
      <c r="E25" s="249"/>
      <c r="F25" s="192">
        <f>F26+F30+F33+F37</f>
        <v>0</v>
      </c>
      <c r="G25" s="248"/>
      <c r="H25" s="250"/>
      <c r="I25" s="192">
        <f>I26+I30+I33+I37</f>
        <v>0</v>
      </c>
      <c r="J25" s="251"/>
      <c r="K25" s="248"/>
      <c r="L25" s="251"/>
      <c r="M25" s="250"/>
      <c r="N25" s="192">
        <f>N26+N30+N33+N37</f>
        <v>0</v>
      </c>
      <c r="O25" s="206">
        <f>O26+O30+O33+O37</f>
        <v>0</v>
      </c>
      <c r="P25" s="1"/>
    </row>
    <row r="26" spans="1:16" ht="12" thickTop="1">
      <c r="A26" s="238" t="s">
        <v>583</v>
      </c>
      <c r="B26" s="416"/>
      <c r="C26" s="262"/>
      <c r="D26" s="263"/>
      <c r="E26" s="264"/>
      <c r="F26" s="199">
        <f>F29</f>
        <v>0</v>
      </c>
      <c r="G26" s="263"/>
      <c r="H26" s="265"/>
      <c r="I26" s="199">
        <f>I29</f>
        <v>0</v>
      </c>
      <c r="J26" s="266"/>
      <c r="K26" s="263"/>
      <c r="L26" s="266"/>
      <c r="M26" s="265"/>
      <c r="N26" s="199">
        <f>N29</f>
        <v>0</v>
      </c>
      <c r="O26" s="214">
        <f>O29</f>
        <v>0</v>
      </c>
      <c r="P26" s="1"/>
    </row>
    <row r="27" spans="1:16" ht="11.25">
      <c r="A27" s="536"/>
      <c r="B27" s="537"/>
      <c r="C27" s="538"/>
      <c r="D27" s="539"/>
      <c r="E27" s="540"/>
      <c r="F27" s="541">
        <f>E27*D27</f>
        <v>0</v>
      </c>
      <c r="G27" s="539"/>
      <c r="H27" s="540"/>
      <c r="I27" s="541">
        <f>H27*G27</f>
        <v>0</v>
      </c>
      <c r="J27" s="538"/>
      <c r="K27" s="538">
        <f>G27*J27</f>
        <v>0</v>
      </c>
      <c r="L27" s="538"/>
      <c r="M27" s="541">
        <f>H27*L27</f>
        <v>0</v>
      </c>
      <c r="N27" s="541">
        <f>K27*M27</f>
        <v>0</v>
      </c>
      <c r="O27" s="541">
        <f>H27*K27</f>
        <v>0</v>
      </c>
      <c r="P27" s="1"/>
    </row>
    <row r="28" spans="1:16" ht="11.25">
      <c r="A28" s="536"/>
      <c r="B28" s="537"/>
      <c r="C28" s="538"/>
      <c r="D28" s="539"/>
      <c r="E28" s="540"/>
      <c r="F28" s="541">
        <f>E28*D28</f>
        <v>0</v>
      </c>
      <c r="G28" s="539"/>
      <c r="H28" s="540"/>
      <c r="I28" s="541">
        <f>H28*G28</f>
        <v>0</v>
      </c>
      <c r="J28" s="538"/>
      <c r="K28" s="538">
        <f>G28*J28</f>
        <v>0</v>
      </c>
      <c r="L28" s="538"/>
      <c r="M28" s="541">
        <f>H28*L28</f>
        <v>0</v>
      </c>
      <c r="N28" s="541">
        <f>K28*M28</f>
        <v>0</v>
      </c>
      <c r="O28" s="541">
        <f>H28*K28</f>
        <v>0</v>
      </c>
      <c r="P28" s="1"/>
    </row>
    <row r="29" spans="1:16" s="233" customFormat="1" ht="12" thickBot="1">
      <c r="A29" s="187" t="s">
        <v>63</v>
      </c>
      <c r="B29" s="417"/>
      <c r="C29" s="182"/>
      <c r="D29" s="225">
        <f>SUM(D27:D28)</f>
        <v>0</v>
      </c>
      <c r="E29" s="197"/>
      <c r="F29" s="197">
        <f>SUM(F27:F28)</f>
        <v>0</v>
      </c>
      <c r="G29" s="225">
        <f>SUM(G27:G28)</f>
        <v>0</v>
      </c>
      <c r="H29" s="197"/>
      <c r="I29" s="197">
        <f>SUM(I27:I28)</f>
        <v>0</v>
      </c>
      <c r="J29" s="182"/>
      <c r="K29" s="538">
        <f>SUM(K27:K28)</f>
        <v>0</v>
      </c>
      <c r="L29" s="182"/>
      <c r="M29" s="197"/>
      <c r="N29" s="211">
        <f>SUM(N27:N28)</f>
        <v>0</v>
      </c>
      <c r="O29" s="220">
        <f>SUM(O27:O28)</f>
        <v>0</v>
      </c>
      <c r="P29" s="234"/>
    </row>
    <row r="30" spans="1:16" ht="12.75" thickTop="1" thickBot="1">
      <c r="A30" s="236" t="s">
        <v>584</v>
      </c>
      <c r="B30" s="413"/>
      <c r="C30" s="252"/>
      <c r="D30" s="253"/>
      <c r="E30" s="254"/>
      <c r="F30" s="194">
        <f>F32</f>
        <v>0</v>
      </c>
      <c r="G30" s="253"/>
      <c r="H30" s="255"/>
      <c r="I30" s="194">
        <f>I32</f>
        <v>0</v>
      </c>
      <c r="J30" s="256"/>
      <c r="K30" s="253"/>
      <c r="L30" s="256"/>
      <c r="M30" s="255"/>
      <c r="N30" s="194">
        <f>N32</f>
        <v>0</v>
      </c>
      <c r="O30" s="208">
        <f>O32</f>
        <v>0</v>
      </c>
      <c r="P30" s="1"/>
    </row>
    <row r="31" spans="1:16" ht="12" thickTop="1">
      <c r="A31" s="183"/>
      <c r="B31" s="414"/>
      <c r="C31" s="184"/>
      <c r="D31" s="223"/>
      <c r="E31" s="195"/>
      <c r="F31" s="196">
        <f>E31*D31</f>
        <v>0</v>
      </c>
      <c r="G31" s="223"/>
      <c r="H31" s="195"/>
      <c r="I31" s="196">
        <f>H31*G31</f>
        <v>0</v>
      </c>
      <c r="J31" s="184"/>
      <c r="K31" s="550">
        <f>G31*J31</f>
        <v>0</v>
      </c>
      <c r="L31" s="184"/>
      <c r="M31" s="196">
        <f>H31*L31</f>
        <v>0</v>
      </c>
      <c r="N31" s="209">
        <f>K31*M31</f>
        <v>0</v>
      </c>
      <c r="O31" s="210">
        <f>H31*K31</f>
        <v>0</v>
      </c>
      <c r="P31" s="1"/>
    </row>
    <row r="32" spans="1:16" s="233" customFormat="1" ht="12" thickBot="1">
      <c r="A32" s="189" t="s">
        <v>64</v>
      </c>
      <c r="B32" s="415"/>
      <c r="C32" s="190"/>
      <c r="D32" s="224">
        <f>D31</f>
        <v>0</v>
      </c>
      <c r="E32" s="203"/>
      <c r="F32" s="203">
        <f>F31</f>
        <v>0</v>
      </c>
      <c r="G32" s="224">
        <f>G31</f>
        <v>0</v>
      </c>
      <c r="H32" s="203"/>
      <c r="I32" s="203">
        <f>I31</f>
        <v>0</v>
      </c>
      <c r="J32" s="190"/>
      <c r="K32" s="229">
        <f>K31</f>
        <v>0</v>
      </c>
      <c r="L32" s="190"/>
      <c r="M32" s="203"/>
      <c r="N32" s="217">
        <f>N31</f>
        <v>0</v>
      </c>
      <c r="O32" s="207">
        <f>O31</f>
        <v>0</v>
      </c>
      <c r="P32" s="234"/>
    </row>
    <row r="33" spans="1:16" ht="12" thickTop="1">
      <c r="A33" s="485" t="s">
        <v>689</v>
      </c>
      <c r="B33" s="416"/>
      <c r="C33" s="262"/>
      <c r="D33" s="263"/>
      <c r="E33" s="264"/>
      <c r="F33" s="199">
        <f>F36</f>
        <v>0</v>
      </c>
      <c r="G33" s="263"/>
      <c r="H33" s="265"/>
      <c r="I33" s="199">
        <f>I36</f>
        <v>0</v>
      </c>
      <c r="J33" s="266"/>
      <c r="K33" s="263"/>
      <c r="L33" s="266"/>
      <c r="M33" s="265"/>
      <c r="N33" s="199">
        <f>N36</f>
        <v>0</v>
      </c>
      <c r="O33" s="214">
        <f>O36</f>
        <v>0</v>
      </c>
      <c r="P33" s="1"/>
    </row>
    <row r="34" spans="1:16" ht="11.25">
      <c r="A34" s="538"/>
      <c r="B34" s="537"/>
      <c r="C34" s="538"/>
      <c r="D34" s="539"/>
      <c r="E34" s="540"/>
      <c r="F34" s="541">
        <f>E34*D34</f>
        <v>0</v>
      </c>
      <c r="G34" s="539"/>
      <c r="H34" s="540"/>
      <c r="I34" s="541">
        <f>H34*G34</f>
        <v>0</v>
      </c>
      <c r="J34" s="538"/>
      <c r="K34" s="538">
        <f>G34*J34</f>
        <v>0</v>
      </c>
      <c r="L34" s="538"/>
      <c r="M34" s="541">
        <f>H34*L34</f>
        <v>0</v>
      </c>
      <c r="N34" s="541">
        <f>K34*M34</f>
        <v>0</v>
      </c>
      <c r="O34" s="541">
        <f>H34*K34</f>
        <v>0</v>
      </c>
      <c r="P34" s="1"/>
    </row>
    <row r="35" spans="1:16" ht="11.25">
      <c r="A35" s="538"/>
      <c r="B35" s="537"/>
      <c r="C35" s="538"/>
      <c r="D35" s="539"/>
      <c r="E35" s="540"/>
      <c r="F35" s="541">
        <f>E35*D35</f>
        <v>0</v>
      </c>
      <c r="G35" s="539"/>
      <c r="H35" s="540"/>
      <c r="I35" s="541">
        <f>H35*G35</f>
        <v>0</v>
      </c>
      <c r="J35" s="538"/>
      <c r="K35" s="538">
        <f>G35*J35</f>
        <v>0</v>
      </c>
      <c r="L35" s="538"/>
      <c r="M35" s="541">
        <f>H35*L35</f>
        <v>0</v>
      </c>
      <c r="N35" s="541">
        <f>K35*M35</f>
        <v>0</v>
      </c>
      <c r="O35" s="541">
        <f>H35*K35</f>
        <v>0</v>
      </c>
      <c r="P35" s="1"/>
    </row>
    <row r="36" spans="1:16" s="233" customFormat="1" ht="12" thickBot="1">
      <c r="A36" s="187" t="s">
        <v>65</v>
      </c>
      <c r="B36" s="412"/>
      <c r="C36" s="186"/>
      <c r="D36" s="226">
        <f>SUM(D34:D35)</f>
        <v>0</v>
      </c>
      <c r="E36" s="218"/>
      <c r="F36" s="218">
        <f>SUM(F34:F35)</f>
        <v>0</v>
      </c>
      <c r="G36" s="226">
        <f>SUM(G34:G35)</f>
        <v>0</v>
      </c>
      <c r="H36" s="218"/>
      <c r="I36" s="218">
        <f>SUM(I34:I35)</f>
        <v>0</v>
      </c>
      <c r="J36" s="186"/>
      <c r="K36" s="232">
        <f>SUM(K34:K35)</f>
        <v>0</v>
      </c>
      <c r="L36" s="186"/>
      <c r="M36" s="218"/>
      <c r="N36" s="219">
        <f>SUM(N34:N35)</f>
        <v>0</v>
      </c>
      <c r="O36" s="220">
        <f>SUM(O34:O35)</f>
        <v>0</v>
      </c>
      <c r="P36" s="234"/>
    </row>
    <row r="37" spans="1:16" ht="12" thickTop="1">
      <c r="A37" s="485" t="s">
        <v>585</v>
      </c>
      <c r="B37" s="416"/>
      <c r="C37" s="262"/>
      <c r="D37" s="263"/>
      <c r="E37" s="264"/>
      <c r="F37" s="199">
        <f>F43</f>
        <v>0</v>
      </c>
      <c r="G37" s="263"/>
      <c r="H37" s="265"/>
      <c r="I37" s="199">
        <f>I43</f>
        <v>0</v>
      </c>
      <c r="J37" s="266"/>
      <c r="K37" s="263"/>
      <c r="L37" s="266"/>
      <c r="M37" s="265"/>
      <c r="N37" s="199">
        <f>N43</f>
        <v>0</v>
      </c>
      <c r="O37" s="214">
        <f>O43</f>
        <v>0</v>
      </c>
      <c r="P37" s="1"/>
    </row>
    <row r="38" spans="1:16" ht="11.25">
      <c r="A38" s="538"/>
      <c r="B38" s="537"/>
      <c r="C38" s="538"/>
      <c r="D38" s="539"/>
      <c r="E38" s="540"/>
      <c r="F38" s="541">
        <f>E38*D38</f>
        <v>0</v>
      </c>
      <c r="G38" s="539"/>
      <c r="H38" s="540"/>
      <c r="I38" s="541">
        <f>H38*G38</f>
        <v>0</v>
      </c>
      <c r="J38" s="538"/>
      <c r="K38" s="538">
        <f>G38*J38</f>
        <v>0</v>
      </c>
      <c r="L38" s="538"/>
      <c r="M38" s="541">
        <f>H38*L38</f>
        <v>0</v>
      </c>
      <c r="N38" s="541">
        <f>K38*M38</f>
        <v>0</v>
      </c>
      <c r="O38" s="541">
        <f>H38*K38</f>
        <v>0</v>
      </c>
      <c r="P38" s="1"/>
    </row>
    <row r="39" spans="1:16" ht="11.25">
      <c r="A39" s="538"/>
      <c r="B39" s="537"/>
      <c r="C39" s="538"/>
      <c r="D39" s="539"/>
      <c r="E39" s="540"/>
      <c r="F39" s="541">
        <f>E39*D39</f>
        <v>0</v>
      </c>
      <c r="G39" s="539"/>
      <c r="H39" s="540"/>
      <c r="I39" s="541">
        <f>H39*G39</f>
        <v>0</v>
      </c>
      <c r="J39" s="538"/>
      <c r="K39" s="538">
        <f>G39*J39</f>
        <v>0</v>
      </c>
      <c r="L39" s="538"/>
      <c r="M39" s="541">
        <f>H39*L39</f>
        <v>0</v>
      </c>
      <c r="N39" s="541">
        <f>K39*M39</f>
        <v>0</v>
      </c>
      <c r="O39" s="541">
        <f>H39*K39</f>
        <v>0</v>
      </c>
      <c r="P39" s="1"/>
    </row>
    <row r="40" spans="1:16" ht="11.25">
      <c r="A40" s="538"/>
      <c r="B40" s="537"/>
      <c r="C40" s="538"/>
      <c r="D40" s="539"/>
      <c r="E40" s="540"/>
      <c r="F40" s="541">
        <f>E40*D40</f>
        <v>0</v>
      </c>
      <c r="G40" s="539"/>
      <c r="H40" s="540"/>
      <c r="I40" s="541">
        <f>H40*G40</f>
        <v>0</v>
      </c>
      <c r="J40" s="538"/>
      <c r="K40" s="538">
        <f>G40*J40</f>
        <v>0</v>
      </c>
      <c r="L40" s="538"/>
      <c r="M40" s="541">
        <f>H40*L40</f>
        <v>0</v>
      </c>
      <c r="N40" s="541">
        <f>K40*M40</f>
        <v>0</v>
      </c>
      <c r="O40" s="541">
        <f>H40*K40</f>
        <v>0</v>
      </c>
      <c r="P40" s="1"/>
    </row>
    <row r="41" spans="1:16" ht="11.25">
      <c r="A41" s="538"/>
      <c r="B41" s="537"/>
      <c r="C41" s="538"/>
      <c r="D41" s="539"/>
      <c r="E41" s="540"/>
      <c r="F41" s="541">
        <f>E41*D41</f>
        <v>0</v>
      </c>
      <c r="G41" s="539"/>
      <c r="H41" s="540"/>
      <c r="I41" s="541">
        <f>H41*G41</f>
        <v>0</v>
      </c>
      <c r="J41" s="538"/>
      <c r="K41" s="538">
        <f>G41*J41</f>
        <v>0</v>
      </c>
      <c r="L41" s="538"/>
      <c r="M41" s="541">
        <f>H41*L41</f>
        <v>0</v>
      </c>
      <c r="N41" s="541">
        <f>K41*M41</f>
        <v>0</v>
      </c>
      <c r="O41" s="541">
        <f>H41*K41</f>
        <v>0</v>
      </c>
      <c r="P41" s="1"/>
    </row>
    <row r="42" spans="1:16" ht="11.25">
      <c r="A42" s="538"/>
      <c r="B42" s="537"/>
      <c r="C42" s="538"/>
      <c r="D42" s="539"/>
      <c r="E42" s="540"/>
      <c r="F42" s="541">
        <f>E42*D42</f>
        <v>0</v>
      </c>
      <c r="G42" s="539"/>
      <c r="H42" s="540"/>
      <c r="I42" s="541">
        <f>H42*G42</f>
        <v>0</v>
      </c>
      <c r="J42" s="538"/>
      <c r="K42" s="538">
        <f>G42*J42</f>
        <v>0</v>
      </c>
      <c r="L42" s="538"/>
      <c r="M42" s="541">
        <f>H42*L42</f>
        <v>0</v>
      </c>
      <c r="N42" s="541">
        <f>K42*M42</f>
        <v>0</v>
      </c>
      <c r="O42" s="541">
        <f>H42*K42</f>
        <v>0</v>
      </c>
      <c r="P42" s="1"/>
    </row>
    <row r="43" spans="1:16" s="233" customFormat="1" ht="12" thickBot="1">
      <c r="A43" s="486" t="s">
        <v>76</v>
      </c>
      <c r="B43" s="416"/>
      <c r="C43" s="487"/>
      <c r="D43" s="488">
        <f>SUM(D38:D42)</f>
        <v>0</v>
      </c>
      <c r="E43" s="489"/>
      <c r="F43" s="489">
        <f>SUM(F38:F42)</f>
        <v>0</v>
      </c>
      <c r="G43" s="488">
        <f>SUM(G38:G42)</f>
        <v>0</v>
      </c>
      <c r="H43" s="489"/>
      <c r="I43" s="489">
        <f>SUM(I38:I42)</f>
        <v>0</v>
      </c>
      <c r="J43" s="487"/>
      <c r="K43" s="490">
        <f>SUM(K38:K42)</f>
        <v>0</v>
      </c>
      <c r="L43" s="487"/>
      <c r="M43" s="489"/>
      <c r="N43" s="491">
        <f>SUM(N38:N42)</f>
        <v>0</v>
      </c>
      <c r="O43" s="492">
        <f>SUM(O38:O42)</f>
        <v>0</v>
      </c>
      <c r="P43" s="234"/>
    </row>
    <row r="44" spans="1:16" ht="12" thickTop="1">
      <c r="A44" s="240" t="s">
        <v>604</v>
      </c>
      <c r="B44" s="552"/>
      <c r="C44" s="493"/>
      <c r="D44" s="494"/>
      <c r="E44" s="495"/>
      <c r="F44" s="496">
        <f>F49</f>
        <v>0</v>
      </c>
      <c r="G44" s="494"/>
      <c r="H44" s="497"/>
      <c r="I44" s="496">
        <f>I49</f>
        <v>0</v>
      </c>
      <c r="J44" s="498"/>
      <c r="K44" s="494"/>
      <c r="L44" s="498"/>
      <c r="M44" s="497"/>
      <c r="N44" s="496">
        <f>N49</f>
        <v>0</v>
      </c>
      <c r="O44" s="499">
        <f>O49</f>
        <v>0</v>
      </c>
      <c r="P44" s="1"/>
    </row>
    <row r="45" spans="1:16" ht="11.25">
      <c r="A45" s="543"/>
      <c r="B45" s="553"/>
      <c r="C45" s="544"/>
      <c r="D45" s="545"/>
      <c r="E45" s="546"/>
      <c r="F45" s="547">
        <f>E45*D45</f>
        <v>0</v>
      </c>
      <c r="G45" s="545"/>
      <c r="H45" s="548"/>
      <c r="I45" s="547">
        <f>H45*G45</f>
        <v>0</v>
      </c>
      <c r="J45" s="549"/>
      <c r="K45" s="550">
        <f>G45*J45</f>
        <v>0</v>
      </c>
      <c r="L45" s="549"/>
      <c r="M45" s="551">
        <f>H45*L45</f>
        <v>0</v>
      </c>
      <c r="N45" s="547">
        <f>K45*M45</f>
        <v>0</v>
      </c>
      <c r="O45" s="547">
        <f>H45*K45</f>
        <v>0</v>
      </c>
      <c r="P45" s="1"/>
    </row>
    <row r="46" spans="1:16" ht="11.25">
      <c r="A46" s="543"/>
      <c r="B46" s="553"/>
      <c r="C46" s="544"/>
      <c r="D46" s="545"/>
      <c r="E46" s="546"/>
      <c r="F46" s="547">
        <f>E46*D46</f>
        <v>0</v>
      </c>
      <c r="G46" s="545"/>
      <c r="H46" s="548"/>
      <c r="I46" s="547">
        <f>H46*G46</f>
        <v>0</v>
      </c>
      <c r="J46" s="549"/>
      <c r="K46" s="550">
        <f>G46*J46</f>
        <v>0</v>
      </c>
      <c r="L46" s="549"/>
      <c r="M46" s="551">
        <f>H46*L46</f>
        <v>0</v>
      </c>
      <c r="N46" s="547">
        <f>K46*M46</f>
        <v>0</v>
      </c>
      <c r="O46" s="547">
        <f>H46*K46</f>
        <v>0</v>
      </c>
      <c r="P46" s="1"/>
    </row>
    <row r="47" spans="1:16" ht="11.25">
      <c r="A47" s="543"/>
      <c r="B47" s="553"/>
      <c r="C47" s="544"/>
      <c r="D47" s="545"/>
      <c r="E47" s="546"/>
      <c r="F47" s="547">
        <f>E47*D47</f>
        <v>0</v>
      </c>
      <c r="G47" s="545"/>
      <c r="H47" s="548"/>
      <c r="I47" s="547">
        <f>H47*G47</f>
        <v>0</v>
      </c>
      <c r="J47" s="549"/>
      <c r="K47" s="550">
        <f>G47*J47</f>
        <v>0</v>
      </c>
      <c r="L47" s="549"/>
      <c r="M47" s="551">
        <f>H47*L47</f>
        <v>0</v>
      </c>
      <c r="N47" s="547">
        <f>K47*M47</f>
        <v>0</v>
      </c>
      <c r="O47" s="547">
        <f>H47*K47</f>
        <v>0</v>
      </c>
      <c r="P47" s="1"/>
    </row>
    <row r="48" spans="1:16" ht="11.25">
      <c r="A48" s="543"/>
      <c r="B48" s="553"/>
      <c r="C48" s="544"/>
      <c r="D48" s="545"/>
      <c r="E48" s="546"/>
      <c r="F48" s="547">
        <f>E48*D48</f>
        <v>0</v>
      </c>
      <c r="G48" s="545"/>
      <c r="H48" s="548"/>
      <c r="I48" s="547">
        <f>H48*G48</f>
        <v>0</v>
      </c>
      <c r="J48" s="549"/>
      <c r="K48" s="550">
        <f>G48*J48</f>
        <v>0</v>
      </c>
      <c r="L48" s="549"/>
      <c r="M48" s="551">
        <f>H48*L48</f>
        <v>0</v>
      </c>
      <c r="N48" s="547">
        <f>K48*M48</f>
        <v>0</v>
      </c>
      <c r="O48" s="547">
        <f>H48*K48</f>
        <v>0</v>
      </c>
      <c r="P48" s="1"/>
    </row>
    <row r="49" spans="1:16" s="233" customFormat="1" ht="12" thickBot="1">
      <c r="A49" s="181" t="s">
        <v>63</v>
      </c>
      <c r="B49" s="554"/>
      <c r="C49" s="182"/>
      <c r="D49" s="225">
        <f>SUM(D45:D48)</f>
        <v>0</v>
      </c>
      <c r="E49" s="197"/>
      <c r="F49" s="197">
        <f>SUM(F45:F48)</f>
        <v>0</v>
      </c>
      <c r="G49" s="225">
        <f>SUM(G45:G48)</f>
        <v>0</v>
      </c>
      <c r="H49" s="197"/>
      <c r="I49" s="197">
        <f>SUM(I45:I48)</f>
        <v>0</v>
      </c>
      <c r="J49" s="182"/>
      <c r="K49" s="230">
        <f>SUM(K45:K48)</f>
        <v>0</v>
      </c>
      <c r="L49" s="182"/>
      <c r="M49" s="197"/>
      <c r="N49" s="211">
        <f>SUM(N45:N48)</f>
        <v>0</v>
      </c>
      <c r="O49" s="212">
        <f>SUM(O45:O48)</f>
        <v>0</v>
      </c>
      <c r="P49" s="234"/>
    </row>
    <row r="50" spans="1:16" ht="12.75" thickTop="1" thickBot="1">
      <c r="A50" s="237" t="s">
        <v>656</v>
      </c>
      <c r="B50" s="413"/>
      <c r="C50" s="257"/>
      <c r="D50" s="258"/>
      <c r="E50" s="259"/>
      <c r="F50" s="198">
        <f>F51+F56</f>
        <v>0</v>
      </c>
      <c r="G50" s="258"/>
      <c r="H50" s="260"/>
      <c r="I50" s="198">
        <f>I51+I56</f>
        <v>0</v>
      </c>
      <c r="J50" s="261"/>
      <c r="K50" s="258"/>
      <c r="L50" s="261"/>
      <c r="M50" s="260"/>
      <c r="N50" s="198">
        <f>N51+N56</f>
        <v>0</v>
      </c>
      <c r="O50" s="213">
        <f>O51+O56</f>
        <v>0</v>
      </c>
      <c r="P50" s="1"/>
    </row>
    <row r="51" spans="1:16" ht="12" thickTop="1">
      <c r="A51" s="238" t="s">
        <v>657</v>
      </c>
      <c r="B51" s="419"/>
      <c r="C51" s="272"/>
      <c r="D51" s="273"/>
      <c r="E51" s="274"/>
      <c r="F51" s="221">
        <f>F55</f>
        <v>0</v>
      </c>
      <c r="G51" s="273"/>
      <c r="H51" s="275"/>
      <c r="I51" s="221">
        <f>I55</f>
        <v>0</v>
      </c>
      <c r="J51" s="276"/>
      <c r="K51" s="273"/>
      <c r="L51" s="276"/>
      <c r="M51" s="275"/>
      <c r="N51" s="221">
        <f>N55</f>
        <v>0</v>
      </c>
      <c r="O51" s="432">
        <f>O55</f>
        <v>0</v>
      </c>
      <c r="P51" s="1"/>
    </row>
    <row r="52" spans="1:16" ht="11.25">
      <c r="A52" s="536"/>
      <c r="B52" s="537"/>
      <c r="C52" s="538"/>
      <c r="D52" s="539"/>
      <c r="E52" s="540"/>
      <c r="F52" s="541">
        <f>E52*D52</f>
        <v>0</v>
      </c>
      <c r="G52" s="539"/>
      <c r="H52" s="540"/>
      <c r="I52" s="541">
        <f>H52*G52</f>
        <v>0</v>
      </c>
      <c r="J52" s="538"/>
      <c r="K52" s="542">
        <f>G52*J52</f>
        <v>0</v>
      </c>
      <c r="L52" s="538"/>
      <c r="M52" s="541">
        <f>H52*L52</f>
        <v>0</v>
      </c>
      <c r="N52" s="541">
        <f>K52+M52</f>
        <v>0</v>
      </c>
      <c r="O52" s="541">
        <f>H52*K52</f>
        <v>0</v>
      </c>
      <c r="P52" s="1"/>
    </row>
    <row r="53" spans="1:16" ht="11.25">
      <c r="A53" s="536"/>
      <c r="B53" s="537"/>
      <c r="C53" s="538"/>
      <c r="D53" s="539"/>
      <c r="E53" s="540"/>
      <c r="F53" s="541">
        <f>E53*D53</f>
        <v>0</v>
      </c>
      <c r="G53" s="539"/>
      <c r="H53" s="540"/>
      <c r="I53" s="541">
        <f>H53*G53</f>
        <v>0</v>
      </c>
      <c r="J53" s="538"/>
      <c r="K53" s="542">
        <f>G53*J53</f>
        <v>0</v>
      </c>
      <c r="L53" s="538"/>
      <c r="M53" s="541">
        <f>H53*L53</f>
        <v>0</v>
      </c>
      <c r="N53" s="541">
        <f>K53*M53</f>
        <v>0</v>
      </c>
      <c r="O53" s="541">
        <f>H53*K53</f>
        <v>0</v>
      </c>
      <c r="P53" s="1"/>
    </row>
    <row r="54" spans="1:16" ht="11.25">
      <c r="A54" s="536"/>
      <c r="B54" s="537"/>
      <c r="C54" s="538"/>
      <c r="D54" s="539"/>
      <c r="E54" s="540"/>
      <c r="F54" s="541">
        <f>E54*D54</f>
        <v>0</v>
      </c>
      <c r="G54" s="539"/>
      <c r="H54" s="540"/>
      <c r="I54" s="541">
        <f>H54*G54</f>
        <v>0</v>
      </c>
      <c r="J54" s="538"/>
      <c r="K54" s="542">
        <f>G54*J54</f>
        <v>0</v>
      </c>
      <c r="L54" s="538"/>
      <c r="M54" s="541">
        <f>H54*L54</f>
        <v>0</v>
      </c>
      <c r="N54" s="541">
        <f>K54*M54</f>
        <v>0</v>
      </c>
      <c r="O54" s="541">
        <f>H54*K54</f>
        <v>0</v>
      </c>
      <c r="P54" s="1"/>
    </row>
    <row r="55" spans="1:16" s="233" customFormat="1" ht="12" thickBot="1">
      <c r="A55" s="187" t="s">
        <v>63</v>
      </c>
      <c r="B55" s="417"/>
      <c r="C55" s="182"/>
      <c r="D55" s="226">
        <f>SUM(D52:D54)</f>
        <v>0</v>
      </c>
      <c r="E55" s="200"/>
      <c r="F55" s="201">
        <f>SUM(F52:F54)</f>
        <v>0</v>
      </c>
      <c r="G55" s="226">
        <f>SUM(G52:G54)</f>
        <v>0</v>
      </c>
      <c r="H55" s="197"/>
      <c r="I55" s="197">
        <f>SUM(I52:I54)</f>
        <v>0</v>
      </c>
      <c r="J55" s="186"/>
      <c r="K55" s="231">
        <f>SUM(K52:K54)</f>
        <v>0</v>
      </c>
      <c r="L55" s="187"/>
      <c r="M55" s="200"/>
      <c r="N55" s="200">
        <f>SUM(N52:N54)</f>
        <v>0</v>
      </c>
      <c r="O55" s="215">
        <f>SUM(O52:O54)</f>
        <v>0</v>
      </c>
      <c r="P55" s="234"/>
    </row>
    <row r="56" spans="1:16" ht="12" thickTop="1">
      <c r="A56" s="239" t="s">
        <v>658</v>
      </c>
      <c r="B56" s="418"/>
      <c r="C56" s="267"/>
      <c r="D56" s="268"/>
      <c r="E56" s="269"/>
      <c r="F56" s="202">
        <f>E56*D56</f>
        <v>0</v>
      </c>
      <c r="G56" s="268"/>
      <c r="H56" s="270"/>
      <c r="I56" s="202">
        <f>H56*G56</f>
        <v>0</v>
      </c>
      <c r="J56" s="271"/>
      <c r="K56" s="227">
        <f>G56*J56</f>
        <v>0</v>
      </c>
      <c r="L56" s="271"/>
      <c r="M56" s="204">
        <f>H56*L56</f>
        <v>0</v>
      </c>
      <c r="N56" s="202">
        <f>M56*K56</f>
        <v>0</v>
      </c>
      <c r="O56" s="216">
        <f>H56*K56</f>
        <v>0</v>
      </c>
      <c r="P56" s="1"/>
    </row>
    <row r="57" spans="1:16" s="233" customFormat="1" ht="12" thickBot="1">
      <c r="A57" s="181" t="s">
        <v>64</v>
      </c>
      <c r="B57" s="417"/>
      <c r="C57" s="182"/>
      <c r="D57" s="225">
        <f>D56</f>
        <v>0</v>
      </c>
      <c r="E57" s="197"/>
      <c r="F57" s="197">
        <f>F56</f>
        <v>0</v>
      </c>
      <c r="G57" s="225">
        <f>G56</f>
        <v>0</v>
      </c>
      <c r="H57" s="197"/>
      <c r="I57" s="197">
        <f>I56</f>
        <v>0</v>
      </c>
      <c r="J57" s="182"/>
      <c r="K57" s="230">
        <f>K56</f>
        <v>0</v>
      </c>
      <c r="L57" s="182"/>
      <c r="M57" s="197"/>
      <c r="N57" s="211">
        <f>N56</f>
        <v>0</v>
      </c>
      <c r="O57" s="212">
        <f>O56</f>
        <v>0</v>
      </c>
      <c r="P57" s="234"/>
    </row>
    <row r="58" spans="1:16" ht="12.75" thickTop="1" thickBot="1">
      <c r="A58" s="237" t="s">
        <v>660</v>
      </c>
      <c r="B58" s="413"/>
      <c r="C58" s="257"/>
      <c r="D58" s="258"/>
      <c r="E58" s="259"/>
      <c r="F58" s="198">
        <f>F60</f>
        <v>0</v>
      </c>
      <c r="G58" s="258"/>
      <c r="H58" s="260"/>
      <c r="I58" s="198">
        <f>I60</f>
        <v>0</v>
      </c>
      <c r="J58" s="261"/>
      <c r="K58" s="258"/>
      <c r="L58" s="261"/>
      <c r="M58" s="260"/>
      <c r="N58" s="198">
        <f>N60</f>
        <v>0</v>
      </c>
      <c r="O58" s="213">
        <f>O60</f>
        <v>0</v>
      </c>
      <c r="P58" s="1"/>
    </row>
    <row r="59" spans="1:16" ht="12" thickTop="1">
      <c r="A59" s="239" t="s">
        <v>986</v>
      </c>
      <c r="B59" s="418"/>
      <c r="C59" s="267"/>
      <c r="D59" s="268"/>
      <c r="E59" s="269"/>
      <c r="F59" s="202">
        <f>E59*D59</f>
        <v>0</v>
      </c>
      <c r="G59" s="268"/>
      <c r="H59" s="270"/>
      <c r="I59" s="202">
        <f>H59*G59</f>
        <v>0</v>
      </c>
      <c r="J59" s="271"/>
      <c r="K59" s="227">
        <f>G59*J59</f>
        <v>0</v>
      </c>
      <c r="L59" s="271"/>
      <c r="M59" s="204">
        <f>H59*L59</f>
        <v>0</v>
      </c>
      <c r="N59" s="202">
        <f>K59*M59</f>
        <v>0</v>
      </c>
      <c r="O59" s="216">
        <f>H59*K59</f>
        <v>0</v>
      </c>
      <c r="P59" s="1"/>
    </row>
    <row r="60" spans="1:16" s="233" customFormat="1" ht="12" thickBot="1">
      <c r="A60" s="187" t="s">
        <v>63</v>
      </c>
      <c r="B60" s="417"/>
      <c r="C60" s="182"/>
      <c r="D60" s="226">
        <f>D59</f>
        <v>0</v>
      </c>
      <c r="E60" s="200"/>
      <c r="F60" s="201">
        <f>F59</f>
        <v>0</v>
      </c>
      <c r="G60" s="226">
        <f>G59</f>
        <v>0</v>
      </c>
      <c r="H60" s="197"/>
      <c r="I60" s="197">
        <f>I59</f>
        <v>0</v>
      </c>
      <c r="J60" s="186"/>
      <c r="K60" s="231">
        <f>K59</f>
        <v>0</v>
      </c>
      <c r="L60" s="187"/>
      <c r="M60" s="200"/>
      <c r="N60" s="200">
        <f>N59</f>
        <v>0</v>
      </c>
      <c r="O60" s="215">
        <f>O59</f>
        <v>0</v>
      </c>
      <c r="P60" s="234"/>
    </row>
    <row r="61" spans="1:16" ht="12.75" thickTop="1" thickBot="1">
      <c r="A61" s="237" t="s">
        <v>665</v>
      </c>
      <c r="B61" s="185"/>
      <c r="C61" s="257"/>
      <c r="D61" s="258"/>
      <c r="E61" s="259"/>
      <c r="F61" s="198">
        <f>F62+F120</f>
        <v>0</v>
      </c>
      <c r="G61" s="258"/>
      <c r="H61" s="260"/>
      <c r="I61" s="198">
        <f>I62+I120</f>
        <v>0</v>
      </c>
      <c r="J61" s="261"/>
      <c r="K61" s="258"/>
      <c r="L61" s="261"/>
      <c r="M61" s="260"/>
      <c r="N61" s="198">
        <f>N62+N120</f>
        <v>0</v>
      </c>
      <c r="O61" s="213">
        <f>O62+O120</f>
        <v>0</v>
      </c>
      <c r="P61" s="1"/>
    </row>
    <row r="62" spans="1:16" ht="12" thickTop="1">
      <c r="A62" s="238" t="s">
        <v>666</v>
      </c>
      <c r="B62" s="506"/>
      <c r="C62" s="272"/>
      <c r="D62" s="273"/>
      <c r="E62" s="274"/>
      <c r="F62" s="221">
        <f>F81+F99+F119</f>
        <v>0</v>
      </c>
      <c r="G62" s="273"/>
      <c r="H62" s="275"/>
      <c r="I62" s="221">
        <f>I81+I99+I119</f>
        <v>0</v>
      </c>
      <c r="J62" s="276"/>
      <c r="K62" s="273"/>
      <c r="L62" s="276"/>
      <c r="M62" s="275"/>
      <c r="N62" s="221">
        <f>N81+N99+N119</f>
        <v>0</v>
      </c>
      <c r="O62" s="432">
        <f>O81+O99+O119</f>
        <v>0</v>
      </c>
      <c r="P62" s="1"/>
    </row>
    <row r="63" spans="1:16" ht="11.25">
      <c r="A63" s="538"/>
      <c r="B63" s="555"/>
      <c r="C63" s="538"/>
      <c r="D63" s="539"/>
      <c r="E63" s="540"/>
      <c r="F63" s="541">
        <f t="shared" ref="F63:F80" si="0">E63*D63</f>
        <v>0</v>
      </c>
      <c r="G63" s="539"/>
      <c r="H63" s="540"/>
      <c r="I63" s="541">
        <f t="shared" ref="I63:I80" si="1">H63*G63</f>
        <v>0</v>
      </c>
      <c r="J63" s="538"/>
      <c r="K63" s="542">
        <f>G63*J63</f>
        <v>0</v>
      </c>
      <c r="L63" s="538"/>
      <c r="M63" s="541">
        <f t="shared" ref="M63:M80" si="2">H63*L63</f>
        <v>0</v>
      </c>
      <c r="N63" s="541">
        <f t="shared" ref="N63:N80" si="3">K63*M63</f>
        <v>0</v>
      </c>
      <c r="O63" s="541">
        <f t="shared" ref="O63:O80" si="4">H63*K63</f>
        <v>0</v>
      </c>
      <c r="P63" s="1"/>
    </row>
    <row r="64" spans="1:16" ht="11.25">
      <c r="A64" s="538"/>
      <c r="B64" s="555"/>
      <c r="C64" s="538"/>
      <c r="D64" s="539"/>
      <c r="E64" s="540"/>
      <c r="F64" s="541">
        <f t="shared" si="0"/>
        <v>0</v>
      </c>
      <c r="G64" s="539"/>
      <c r="H64" s="540"/>
      <c r="I64" s="541">
        <f t="shared" si="1"/>
        <v>0</v>
      </c>
      <c r="J64" s="538"/>
      <c r="K64" s="542">
        <f t="shared" ref="K64:K69" si="5">G64*J64</f>
        <v>0</v>
      </c>
      <c r="L64" s="538"/>
      <c r="M64" s="541">
        <f t="shared" si="2"/>
        <v>0</v>
      </c>
      <c r="N64" s="541">
        <f t="shared" si="3"/>
        <v>0</v>
      </c>
      <c r="O64" s="541">
        <f t="shared" si="4"/>
        <v>0</v>
      </c>
      <c r="P64" s="1"/>
    </row>
    <row r="65" spans="1:16" ht="11.25">
      <c r="A65" s="538"/>
      <c r="B65" s="555"/>
      <c r="C65" s="538"/>
      <c r="D65" s="539"/>
      <c r="E65" s="540"/>
      <c r="F65" s="541">
        <f t="shared" si="0"/>
        <v>0</v>
      </c>
      <c r="G65" s="539"/>
      <c r="H65" s="540"/>
      <c r="I65" s="541">
        <f t="shared" si="1"/>
        <v>0</v>
      </c>
      <c r="J65" s="538"/>
      <c r="K65" s="542">
        <f t="shared" si="5"/>
        <v>0</v>
      </c>
      <c r="L65" s="538"/>
      <c r="M65" s="541">
        <f t="shared" si="2"/>
        <v>0</v>
      </c>
      <c r="N65" s="541">
        <f t="shared" si="3"/>
        <v>0</v>
      </c>
      <c r="O65" s="541">
        <f t="shared" si="4"/>
        <v>0</v>
      </c>
      <c r="P65" s="1"/>
    </row>
    <row r="66" spans="1:16" ht="11.25">
      <c r="A66" s="538"/>
      <c r="B66" s="555"/>
      <c r="C66" s="538"/>
      <c r="D66" s="539"/>
      <c r="E66" s="540"/>
      <c r="F66" s="541">
        <f t="shared" si="0"/>
        <v>0</v>
      </c>
      <c r="G66" s="539"/>
      <c r="H66" s="540"/>
      <c r="I66" s="541">
        <f t="shared" si="1"/>
        <v>0</v>
      </c>
      <c r="J66" s="538"/>
      <c r="K66" s="542">
        <f t="shared" si="5"/>
        <v>0</v>
      </c>
      <c r="L66" s="538"/>
      <c r="M66" s="541">
        <f t="shared" si="2"/>
        <v>0</v>
      </c>
      <c r="N66" s="541">
        <f t="shared" si="3"/>
        <v>0</v>
      </c>
      <c r="O66" s="541">
        <f t="shared" si="4"/>
        <v>0</v>
      </c>
      <c r="P66" s="1"/>
    </row>
    <row r="67" spans="1:16" ht="11.25">
      <c r="A67" s="538"/>
      <c r="B67" s="555"/>
      <c r="C67" s="538"/>
      <c r="D67" s="539"/>
      <c r="E67" s="540"/>
      <c r="F67" s="541">
        <f t="shared" si="0"/>
        <v>0</v>
      </c>
      <c r="G67" s="539"/>
      <c r="H67" s="540"/>
      <c r="I67" s="541">
        <f t="shared" si="1"/>
        <v>0</v>
      </c>
      <c r="J67" s="538"/>
      <c r="K67" s="542">
        <f t="shared" si="5"/>
        <v>0</v>
      </c>
      <c r="L67" s="538"/>
      <c r="M67" s="541">
        <f t="shared" si="2"/>
        <v>0</v>
      </c>
      <c r="N67" s="541">
        <f t="shared" si="3"/>
        <v>0</v>
      </c>
      <c r="O67" s="541">
        <f t="shared" si="4"/>
        <v>0</v>
      </c>
      <c r="P67" s="1"/>
    </row>
    <row r="68" spans="1:16" ht="11.25">
      <c r="A68" s="538"/>
      <c r="B68" s="555"/>
      <c r="C68" s="538"/>
      <c r="D68" s="539"/>
      <c r="E68" s="540"/>
      <c r="F68" s="541">
        <f t="shared" si="0"/>
        <v>0</v>
      </c>
      <c r="G68" s="539"/>
      <c r="H68" s="540"/>
      <c r="I68" s="541">
        <f t="shared" si="1"/>
        <v>0</v>
      </c>
      <c r="J68" s="538"/>
      <c r="K68" s="542">
        <f t="shared" si="5"/>
        <v>0</v>
      </c>
      <c r="L68" s="538"/>
      <c r="M68" s="541">
        <f t="shared" si="2"/>
        <v>0</v>
      </c>
      <c r="N68" s="541">
        <f t="shared" si="3"/>
        <v>0</v>
      </c>
      <c r="O68" s="541">
        <f t="shared" si="4"/>
        <v>0</v>
      </c>
      <c r="P68" s="1"/>
    </row>
    <row r="69" spans="1:16" ht="11.25">
      <c r="A69" s="538"/>
      <c r="B69" s="555"/>
      <c r="C69" s="538"/>
      <c r="D69" s="539"/>
      <c r="E69" s="540"/>
      <c r="F69" s="541">
        <f t="shared" si="0"/>
        <v>0</v>
      </c>
      <c r="G69" s="539"/>
      <c r="H69" s="540"/>
      <c r="I69" s="541">
        <f t="shared" si="1"/>
        <v>0</v>
      </c>
      <c r="J69" s="538"/>
      <c r="K69" s="542">
        <f t="shared" si="5"/>
        <v>0</v>
      </c>
      <c r="L69" s="538"/>
      <c r="M69" s="541">
        <f t="shared" si="2"/>
        <v>0</v>
      </c>
      <c r="N69" s="541">
        <f t="shared" si="3"/>
        <v>0</v>
      </c>
      <c r="O69" s="541">
        <f t="shared" si="4"/>
        <v>0</v>
      </c>
      <c r="P69" s="1"/>
    </row>
    <row r="70" spans="1:16" ht="11.25">
      <c r="A70" s="538"/>
      <c r="B70" s="555"/>
      <c r="C70" s="538"/>
      <c r="D70" s="539"/>
      <c r="E70" s="540"/>
      <c r="F70" s="541">
        <f t="shared" si="0"/>
        <v>0</v>
      </c>
      <c r="G70" s="539"/>
      <c r="H70" s="540"/>
      <c r="I70" s="541">
        <f t="shared" si="1"/>
        <v>0</v>
      </c>
      <c r="J70" s="538"/>
      <c r="K70" s="542">
        <f t="shared" ref="K70:K80" si="6">G70*J70</f>
        <v>0</v>
      </c>
      <c r="L70" s="538"/>
      <c r="M70" s="541">
        <f t="shared" si="2"/>
        <v>0</v>
      </c>
      <c r="N70" s="541">
        <f t="shared" si="3"/>
        <v>0</v>
      </c>
      <c r="O70" s="541">
        <f t="shared" si="4"/>
        <v>0</v>
      </c>
      <c r="P70" s="1"/>
    </row>
    <row r="71" spans="1:16" ht="11.25">
      <c r="A71" s="538"/>
      <c r="B71" s="555"/>
      <c r="C71" s="538"/>
      <c r="D71" s="539"/>
      <c r="E71" s="540"/>
      <c r="F71" s="541">
        <f t="shared" si="0"/>
        <v>0</v>
      </c>
      <c r="G71" s="539"/>
      <c r="H71" s="540"/>
      <c r="I71" s="541">
        <f t="shared" si="1"/>
        <v>0</v>
      </c>
      <c r="J71" s="538"/>
      <c r="K71" s="542">
        <f t="shared" si="6"/>
        <v>0</v>
      </c>
      <c r="L71" s="538"/>
      <c r="M71" s="541">
        <f t="shared" si="2"/>
        <v>0</v>
      </c>
      <c r="N71" s="541">
        <f t="shared" si="3"/>
        <v>0</v>
      </c>
      <c r="O71" s="541">
        <f t="shared" si="4"/>
        <v>0</v>
      </c>
      <c r="P71" s="1"/>
    </row>
    <row r="72" spans="1:16" ht="11.25">
      <c r="A72" s="538"/>
      <c r="B72" s="555"/>
      <c r="C72" s="538"/>
      <c r="D72" s="539"/>
      <c r="E72" s="540"/>
      <c r="F72" s="541">
        <f t="shared" si="0"/>
        <v>0</v>
      </c>
      <c r="G72" s="539"/>
      <c r="H72" s="540"/>
      <c r="I72" s="541">
        <f t="shared" si="1"/>
        <v>0</v>
      </c>
      <c r="J72" s="538"/>
      <c r="K72" s="542">
        <f t="shared" si="6"/>
        <v>0</v>
      </c>
      <c r="L72" s="538"/>
      <c r="M72" s="541">
        <f t="shared" si="2"/>
        <v>0</v>
      </c>
      <c r="N72" s="541">
        <f t="shared" si="3"/>
        <v>0</v>
      </c>
      <c r="O72" s="541">
        <f t="shared" si="4"/>
        <v>0</v>
      </c>
      <c r="P72" s="1"/>
    </row>
    <row r="73" spans="1:16" ht="11.25">
      <c r="A73" s="538"/>
      <c r="B73" s="555"/>
      <c r="C73" s="538"/>
      <c r="D73" s="539"/>
      <c r="E73" s="540"/>
      <c r="F73" s="541">
        <f t="shared" si="0"/>
        <v>0</v>
      </c>
      <c r="G73" s="539"/>
      <c r="H73" s="540"/>
      <c r="I73" s="541">
        <f t="shared" si="1"/>
        <v>0</v>
      </c>
      <c r="J73" s="538"/>
      <c r="K73" s="542">
        <f t="shared" si="6"/>
        <v>0</v>
      </c>
      <c r="L73" s="538"/>
      <c r="M73" s="541">
        <f t="shared" si="2"/>
        <v>0</v>
      </c>
      <c r="N73" s="541">
        <f t="shared" si="3"/>
        <v>0</v>
      </c>
      <c r="O73" s="541">
        <f t="shared" si="4"/>
        <v>0</v>
      </c>
      <c r="P73" s="1"/>
    </row>
    <row r="74" spans="1:16" ht="11.25">
      <c r="A74" s="538"/>
      <c r="B74" s="555"/>
      <c r="C74" s="538"/>
      <c r="D74" s="539"/>
      <c r="E74" s="540"/>
      <c r="F74" s="541">
        <f t="shared" si="0"/>
        <v>0</v>
      </c>
      <c r="G74" s="539"/>
      <c r="H74" s="540"/>
      <c r="I74" s="541">
        <f t="shared" si="1"/>
        <v>0</v>
      </c>
      <c r="J74" s="538"/>
      <c r="K74" s="542">
        <f t="shared" si="6"/>
        <v>0</v>
      </c>
      <c r="L74" s="538"/>
      <c r="M74" s="541">
        <f t="shared" si="2"/>
        <v>0</v>
      </c>
      <c r="N74" s="541">
        <f t="shared" si="3"/>
        <v>0</v>
      </c>
      <c r="O74" s="541">
        <f t="shared" si="4"/>
        <v>0</v>
      </c>
      <c r="P74" s="1"/>
    </row>
    <row r="75" spans="1:16" ht="11.25">
      <c r="A75" s="538"/>
      <c r="B75" s="555"/>
      <c r="C75" s="538"/>
      <c r="D75" s="539"/>
      <c r="E75" s="540"/>
      <c r="F75" s="541">
        <f t="shared" si="0"/>
        <v>0</v>
      </c>
      <c r="G75" s="539"/>
      <c r="H75" s="540"/>
      <c r="I75" s="541">
        <f t="shared" si="1"/>
        <v>0</v>
      </c>
      <c r="J75" s="538"/>
      <c r="K75" s="542">
        <f t="shared" si="6"/>
        <v>0</v>
      </c>
      <c r="L75" s="538"/>
      <c r="M75" s="541">
        <f t="shared" si="2"/>
        <v>0</v>
      </c>
      <c r="N75" s="541">
        <f t="shared" si="3"/>
        <v>0</v>
      </c>
      <c r="O75" s="541">
        <f t="shared" si="4"/>
        <v>0</v>
      </c>
      <c r="P75" s="1"/>
    </row>
    <row r="76" spans="1:16" ht="11.25">
      <c r="A76" s="538"/>
      <c r="B76" s="555"/>
      <c r="C76" s="538"/>
      <c r="D76" s="539"/>
      <c r="E76" s="540"/>
      <c r="F76" s="541">
        <f t="shared" si="0"/>
        <v>0</v>
      </c>
      <c r="G76" s="539"/>
      <c r="H76" s="540"/>
      <c r="I76" s="541">
        <f t="shared" si="1"/>
        <v>0</v>
      </c>
      <c r="J76" s="538"/>
      <c r="K76" s="542">
        <f t="shared" si="6"/>
        <v>0</v>
      </c>
      <c r="L76" s="538"/>
      <c r="M76" s="541">
        <f t="shared" si="2"/>
        <v>0</v>
      </c>
      <c r="N76" s="541">
        <f t="shared" si="3"/>
        <v>0</v>
      </c>
      <c r="O76" s="541">
        <f t="shared" si="4"/>
        <v>0</v>
      </c>
      <c r="P76" s="1"/>
    </row>
    <row r="77" spans="1:16" ht="11.25">
      <c r="A77" s="538"/>
      <c r="B77" s="555"/>
      <c r="C77" s="538"/>
      <c r="D77" s="539"/>
      <c r="E77" s="540"/>
      <c r="F77" s="541">
        <f t="shared" si="0"/>
        <v>0</v>
      </c>
      <c r="G77" s="539"/>
      <c r="H77" s="540"/>
      <c r="I77" s="541">
        <f t="shared" si="1"/>
        <v>0</v>
      </c>
      <c r="J77" s="538"/>
      <c r="K77" s="542">
        <f t="shared" si="6"/>
        <v>0</v>
      </c>
      <c r="L77" s="538"/>
      <c r="M77" s="541">
        <f t="shared" si="2"/>
        <v>0</v>
      </c>
      <c r="N77" s="541">
        <f t="shared" si="3"/>
        <v>0</v>
      </c>
      <c r="O77" s="541">
        <f t="shared" si="4"/>
        <v>0</v>
      </c>
      <c r="P77" s="1"/>
    </row>
    <row r="78" spans="1:16" ht="11.25">
      <c r="A78" s="538"/>
      <c r="B78" s="555"/>
      <c r="C78" s="538"/>
      <c r="D78" s="539"/>
      <c r="E78" s="540"/>
      <c r="F78" s="541">
        <f t="shared" si="0"/>
        <v>0</v>
      </c>
      <c r="G78" s="539"/>
      <c r="H78" s="540"/>
      <c r="I78" s="541">
        <f t="shared" si="1"/>
        <v>0</v>
      </c>
      <c r="J78" s="538"/>
      <c r="K78" s="542">
        <f t="shared" si="6"/>
        <v>0</v>
      </c>
      <c r="L78" s="538"/>
      <c r="M78" s="541">
        <f t="shared" si="2"/>
        <v>0</v>
      </c>
      <c r="N78" s="541">
        <f t="shared" si="3"/>
        <v>0</v>
      </c>
      <c r="O78" s="541">
        <f t="shared" si="4"/>
        <v>0</v>
      </c>
      <c r="P78" s="1"/>
    </row>
    <row r="79" spans="1:16" ht="11.25">
      <c r="A79" s="538"/>
      <c r="B79" s="555"/>
      <c r="C79" s="538"/>
      <c r="D79" s="539"/>
      <c r="E79" s="540"/>
      <c r="F79" s="541">
        <f t="shared" si="0"/>
        <v>0</v>
      </c>
      <c r="G79" s="539"/>
      <c r="H79" s="540"/>
      <c r="I79" s="541">
        <f t="shared" si="1"/>
        <v>0</v>
      </c>
      <c r="J79" s="538"/>
      <c r="K79" s="542">
        <f t="shared" si="6"/>
        <v>0</v>
      </c>
      <c r="L79" s="538"/>
      <c r="M79" s="541">
        <f t="shared" si="2"/>
        <v>0</v>
      </c>
      <c r="N79" s="541">
        <f t="shared" si="3"/>
        <v>0</v>
      </c>
      <c r="O79" s="541">
        <f t="shared" si="4"/>
        <v>0</v>
      </c>
      <c r="P79" s="1"/>
    </row>
    <row r="80" spans="1:16" ht="11.25">
      <c r="A80" s="556"/>
      <c r="B80" s="557"/>
      <c r="C80" s="556"/>
      <c r="D80" s="558"/>
      <c r="E80" s="559"/>
      <c r="F80" s="560">
        <f t="shared" si="0"/>
        <v>0</v>
      </c>
      <c r="G80" s="558"/>
      <c r="H80" s="559"/>
      <c r="I80" s="560">
        <f t="shared" si="1"/>
        <v>0</v>
      </c>
      <c r="J80" s="556"/>
      <c r="K80" s="542">
        <f t="shared" si="6"/>
        <v>0</v>
      </c>
      <c r="L80" s="556"/>
      <c r="M80" s="560">
        <f t="shared" si="2"/>
        <v>0</v>
      </c>
      <c r="N80" s="560">
        <f t="shared" si="3"/>
        <v>0</v>
      </c>
      <c r="O80" s="560">
        <f t="shared" si="4"/>
        <v>0</v>
      </c>
      <c r="P80" s="1"/>
    </row>
    <row r="81" spans="1:16" s="233" customFormat="1" ht="11.25">
      <c r="A81" s="73" t="s">
        <v>63</v>
      </c>
      <c r="B81" s="73"/>
      <c r="C81" s="73"/>
      <c r="D81" s="222">
        <f>SUM(D63:D80)</f>
        <v>0</v>
      </c>
      <c r="E81" s="193"/>
      <c r="F81" s="193">
        <f>SUM(F63:F80)</f>
        <v>0</v>
      </c>
      <c r="G81" s="222">
        <f>SUM(G63:G80)</f>
        <v>0</v>
      </c>
      <c r="H81" s="193"/>
      <c r="I81" s="193">
        <f>SUM(I63:I80)</f>
        <v>0</v>
      </c>
      <c r="J81" s="73"/>
      <c r="K81" s="228">
        <f>SUM(K63:K80)</f>
        <v>0</v>
      </c>
      <c r="L81" s="73"/>
      <c r="M81" s="193"/>
      <c r="N81" s="193">
        <f>SUM(N63:N80)</f>
        <v>0</v>
      </c>
      <c r="O81" s="193">
        <f>SUM(O63:O80)</f>
        <v>0</v>
      </c>
      <c r="P81" s="234"/>
    </row>
    <row r="82" spans="1:16" ht="11.25">
      <c r="A82" s="562"/>
      <c r="B82" s="563"/>
      <c r="C82" s="562"/>
      <c r="D82" s="564"/>
      <c r="E82" s="565"/>
      <c r="F82" s="566">
        <f t="shared" ref="F82:F98" si="7">E82*D82</f>
        <v>0</v>
      </c>
      <c r="G82" s="564"/>
      <c r="H82" s="565"/>
      <c r="I82" s="566">
        <f t="shared" ref="I82:I98" si="8">H82*G82</f>
        <v>0</v>
      </c>
      <c r="J82" s="562"/>
      <c r="K82" s="567">
        <f>G82*J82</f>
        <v>0</v>
      </c>
      <c r="L82" s="562"/>
      <c r="M82" s="566">
        <f>H82*L82</f>
        <v>0</v>
      </c>
      <c r="N82" s="566">
        <f t="shared" ref="N82:N98" si="9">K82*M82</f>
        <v>0</v>
      </c>
      <c r="O82" s="566">
        <f t="shared" ref="O82:O98" si="10">H82*K82</f>
        <v>0</v>
      </c>
      <c r="P82" s="1"/>
    </row>
    <row r="83" spans="1:16" ht="11.25">
      <c r="A83" s="562"/>
      <c r="B83" s="563"/>
      <c r="C83" s="562"/>
      <c r="D83" s="564"/>
      <c r="E83" s="565"/>
      <c r="F83" s="566">
        <f t="shared" si="7"/>
        <v>0</v>
      </c>
      <c r="G83" s="564"/>
      <c r="H83" s="565"/>
      <c r="I83" s="566">
        <f t="shared" si="8"/>
        <v>0</v>
      </c>
      <c r="J83" s="562"/>
      <c r="K83" s="567">
        <f t="shared" ref="K83:K94" si="11">G83*J83</f>
        <v>0</v>
      </c>
      <c r="L83" s="562"/>
      <c r="M83" s="566">
        <f t="shared" ref="M83:M93" si="12">H83*L83</f>
        <v>0</v>
      </c>
      <c r="N83" s="566">
        <f t="shared" si="9"/>
        <v>0</v>
      </c>
      <c r="O83" s="566">
        <f t="shared" si="10"/>
        <v>0</v>
      </c>
      <c r="P83" s="1"/>
    </row>
    <row r="84" spans="1:16" ht="11.25">
      <c r="A84" s="562"/>
      <c r="B84" s="563"/>
      <c r="C84" s="562"/>
      <c r="D84" s="564"/>
      <c r="E84" s="565"/>
      <c r="F84" s="566">
        <f t="shared" si="7"/>
        <v>0</v>
      </c>
      <c r="G84" s="564"/>
      <c r="H84" s="565"/>
      <c r="I84" s="566">
        <f t="shared" si="8"/>
        <v>0</v>
      </c>
      <c r="J84" s="562"/>
      <c r="K84" s="567">
        <f t="shared" si="11"/>
        <v>0</v>
      </c>
      <c r="L84" s="562"/>
      <c r="M84" s="566">
        <f t="shared" si="12"/>
        <v>0</v>
      </c>
      <c r="N84" s="566">
        <f t="shared" si="9"/>
        <v>0</v>
      </c>
      <c r="O84" s="566">
        <f t="shared" si="10"/>
        <v>0</v>
      </c>
      <c r="P84" s="1"/>
    </row>
    <row r="85" spans="1:16" ht="11.25">
      <c r="A85" s="562"/>
      <c r="B85" s="563"/>
      <c r="C85" s="562"/>
      <c r="D85" s="564"/>
      <c r="E85" s="565"/>
      <c r="F85" s="566">
        <f t="shared" si="7"/>
        <v>0</v>
      </c>
      <c r="G85" s="564"/>
      <c r="H85" s="565"/>
      <c r="I85" s="566">
        <f t="shared" si="8"/>
        <v>0</v>
      </c>
      <c r="J85" s="562"/>
      <c r="K85" s="567">
        <f t="shared" si="11"/>
        <v>0</v>
      </c>
      <c r="L85" s="562"/>
      <c r="M85" s="566">
        <f t="shared" si="12"/>
        <v>0</v>
      </c>
      <c r="N85" s="566">
        <f t="shared" si="9"/>
        <v>0</v>
      </c>
      <c r="O85" s="566">
        <f t="shared" si="10"/>
        <v>0</v>
      </c>
      <c r="P85" s="1"/>
    </row>
    <row r="86" spans="1:16" ht="11.25">
      <c r="A86" s="562"/>
      <c r="B86" s="563"/>
      <c r="C86" s="562"/>
      <c r="D86" s="564"/>
      <c r="E86" s="565"/>
      <c r="F86" s="566">
        <f t="shared" si="7"/>
        <v>0</v>
      </c>
      <c r="G86" s="564"/>
      <c r="H86" s="565"/>
      <c r="I86" s="566">
        <f t="shared" si="8"/>
        <v>0</v>
      </c>
      <c r="J86" s="562"/>
      <c r="K86" s="567">
        <f t="shared" si="11"/>
        <v>0</v>
      </c>
      <c r="L86" s="562"/>
      <c r="M86" s="566">
        <f t="shared" si="12"/>
        <v>0</v>
      </c>
      <c r="N86" s="566">
        <f t="shared" si="9"/>
        <v>0</v>
      </c>
      <c r="O86" s="566">
        <f t="shared" si="10"/>
        <v>0</v>
      </c>
      <c r="P86" s="1"/>
    </row>
    <row r="87" spans="1:16" ht="11.25">
      <c r="A87" s="562"/>
      <c r="B87" s="563"/>
      <c r="C87" s="562"/>
      <c r="D87" s="564"/>
      <c r="E87" s="565"/>
      <c r="F87" s="566">
        <f t="shared" si="7"/>
        <v>0</v>
      </c>
      <c r="G87" s="564"/>
      <c r="H87" s="565"/>
      <c r="I87" s="566">
        <f t="shared" si="8"/>
        <v>0</v>
      </c>
      <c r="J87" s="562"/>
      <c r="K87" s="567">
        <f t="shared" si="11"/>
        <v>0</v>
      </c>
      <c r="L87" s="562"/>
      <c r="M87" s="566">
        <f t="shared" si="12"/>
        <v>0</v>
      </c>
      <c r="N87" s="566">
        <f t="shared" si="9"/>
        <v>0</v>
      </c>
      <c r="O87" s="566">
        <f t="shared" si="10"/>
        <v>0</v>
      </c>
      <c r="P87" s="1"/>
    </row>
    <row r="88" spans="1:16" ht="11.25">
      <c r="A88" s="562"/>
      <c r="B88" s="563"/>
      <c r="C88" s="562"/>
      <c r="D88" s="564"/>
      <c r="E88" s="565"/>
      <c r="F88" s="566">
        <f t="shared" si="7"/>
        <v>0</v>
      </c>
      <c r="G88" s="564"/>
      <c r="H88" s="565"/>
      <c r="I88" s="566">
        <f t="shared" si="8"/>
        <v>0</v>
      </c>
      <c r="J88" s="562"/>
      <c r="K88" s="567">
        <f t="shared" si="11"/>
        <v>0</v>
      </c>
      <c r="L88" s="562"/>
      <c r="M88" s="566">
        <f t="shared" si="12"/>
        <v>0</v>
      </c>
      <c r="N88" s="566">
        <f t="shared" si="9"/>
        <v>0</v>
      </c>
      <c r="O88" s="566">
        <f t="shared" si="10"/>
        <v>0</v>
      </c>
      <c r="P88" s="1"/>
    </row>
    <row r="89" spans="1:16" ht="11.25">
      <c r="A89" s="562"/>
      <c r="B89" s="563"/>
      <c r="C89" s="562"/>
      <c r="D89" s="564"/>
      <c r="E89" s="565"/>
      <c r="F89" s="566">
        <f t="shared" si="7"/>
        <v>0</v>
      </c>
      <c r="G89" s="564"/>
      <c r="H89" s="565"/>
      <c r="I89" s="566">
        <f t="shared" si="8"/>
        <v>0</v>
      </c>
      <c r="J89" s="562"/>
      <c r="K89" s="567">
        <f t="shared" si="11"/>
        <v>0</v>
      </c>
      <c r="L89" s="562"/>
      <c r="M89" s="566">
        <f t="shared" si="12"/>
        <v>0</v>
      </c>
      <c r="N89" s="566">
        <f t="shared" si="9"/>
        <v>0</v>
      </c>
      <c r="O89" s="566">
        <f t="shared" si="10"/>
        <v>0</v>
      </c>
      <c r="P89" s="1"/>
    </row>
    <row r="90" spans="1:16" ht="11.25">
      <c r="A90" s="562"/>
      <c r="B90" s="563"/>
      <c r="C90" s="562"/>
      <c r="D90" s="564"/>
      <c r="E90" s="565"/>
      <c r="F90" s="566">
        <f t="shared" si="7"/>
        <v>0</v>
      </c>
      <c r="G90" s="564"/>
      <c r="H90" s="565"/>
      <c r="I90" s="566">
        <f t="shared" si="8"/>
        <v>0</v>
      </c>
      <c r="J90" s="562"/>
      <c r="K90" s="567">
        <f t="shared" si="11"/>
        <v>0</v>
      </c>
      <c r="L90" s="562"/>
      <c r="M90" s="566">
        <f t="shared" si="12"/>
        <v>0</v>
      </c>
      <c r="N90" s="566">
        <f t="shared" si="9"/>
        <v>0</v>
      </c>
      <c r="O90" s="566">
        <f t="shared" si="10"/>
        <v>0</v>
      </c>
      <c r="P90" s="1"/>
    </row>
    <row r="91" spans="1:16" ht="11.25">
      <c r="A91" s="562"/>
      <c r="B91" s="563"/>
      <c r="C91" s="562"/>
      <c r="D91" s="564"/>
      <c r="E91" s="565"/>
      <c r="F91" s="566">
        <f t="shared" si="7"/>
        <v>0</v>
      </c>
      <c r="G91" s="564"/>
      <c r="H91" s="565"/>
      <c r="I91" s="566">
        <f t="shared" si="8"/>
        <v>0</v>
      </c>
      <c r="J91" s="562"/>
      <c r="K91" s="567">
        <f t="shared" si="11"/>
        <v>0</v>
      </c>
      <c r="L91" s="562"/>
      <c r="M91" s="566">
        <f t="shared" si="12"/>
        <v>0</v>
      </c>
      <c r="N91" s="566">
        <f t="shared" si="9"/>
        <v>0</v>
      </c>
      <c r="O91" s="566">
        <f t="shared" si="10"/>
        <v>0</v>
      </c>
      <c r="P91" s="1"/>
    </row>
    <row r="92" spans="1:16" ht="11.25">
      <c r="A92" s="562"/>
      <c r="B92" s="563"/>
      <c r="C92" s="562"/>
      <c r="D92" s="564"/>
      <c r="E92" s="565"/>
      <c r="F92" s="566">
        <f t="shared" si="7"/>
        <v>0</v>
      </c>
      <c r="G92" s="564"/>
      <c r="H92" s="565"/>
      <c r="I92" s="566">
        <f t="shared" si="8"/>
        <v>0</v>
      </c>
      <c r="J92" s="562"/>
      <c r="K92" s="567">
        <f t="shared" si="11"/>
        <v>0</v>
      </c>
      <c r="L92" s="562"/>
      <c r="M92" s="566">
        <f t="shared" si="12"/>
        <v>0</v>
      </c>
      <c r="N92" s="566">
        <f t="shared" si="9"/>
        <v>0</v>
      </c>
      <c r="O92" s="566">
        <f t="shared" si="10"/>
        <v>0</v>
      </c>
      <c r="P92" s="1"/>
    </row>
    <row r="93" spans="1:16" ht="11.25">
      <c r="A93" s="538"/>
      <c r="B93" s="555"/>
      <c r="C93" s="538"/>
      <c r="D93" s="539"/>
      <c r="E93" s="540"/>
      <c r="F93" s="566">
        <f t="shared" si="7"/>
        <v>0</v>
      </c>
      <c r="G93" s="539"/>
      <c r="H93" s="540"/>
      <c r="I93" s="566">
        <f t="shared" si="8"/>
        <v>0</v>
      </c>
      <c r="J93" s="538"/>
      <c r="K93" s="567">
        <f t="shared" si="11"/>
        <v>0</v>
      </c>
      <c r="L93" s="538"/>
      <c r="M93" s="566">
        <f t="shared" si="12"/>
        <v>0</v>
      </c>
      <c r="N93" s="566">
        <f t="shared" si="9"/>
        <v>0</v>
      </c>
      <c r="O93" s="566">
        <f t="shared" si="10"/>
        <v>0</v>
      </c>
      <c r="P93" s="1"/>
    </row>
    <row r="94" spans="1:16" ht="11.25">
      <c r="A94" s="538"/>
      <c r="B94" s="555"/>
      <c r="C94" s="538"/>
      <c r="D94" s="539"/>
      <c r="E94" s="540"/>
      <c r="F94" s="541">
        <f t="shared" si="7"/>
        <v>0</v>
      </c>
      <c r="G94" s="539"/>
      <c r="H94" s="540"/>
      <c r="I94" s="566">
        <f t="shared" si="8"/>
        <v>0</v>
      </c>
      <c r="J94" s="538"/>
      <c r="K94" s="567">
        <f t="shared" si="11"/>
        <v>0</v>
      </c>
      <c r="L94" s="538"/>
      <c r="M94" s="541">
        <f>H94*L94</f>
        <v>0</v>
      </c>
      <c r="N94" s="566">
        <f t="shared" si="9"/>
        <v>0</v>
      </c>
      <c r="O94" s="541">
        <f t="shared" si="10"/>
        <v>0</v>
      </c>
      <c r="P94" s="1"/>
    </row>
    <row r="95" spans="1:16" ht="11.25">
      <c r="A95" s="538"/>
      <c r="B95" s="555"/>
      <c r="C95" s="538"/>
      <c r="D95" s="539"/>
      <c r="E95" s="540"/>
      <c r="F95" s="541">
        <f t="shared" si="7"/>
        <v>0</v>
      </c>
      <c r="G95" s="539"/>
      <c r="H95" s="540"/>
      <c r="I95" s="566">
        <f t="shared" si="8"/>
        <v>0</v>
      </c>
      <c r="J95" s="538"/>
      <c r="K95" s="542">
        <f>G95*J95</f>
        <v>0</v>
      </c>
      <c r="L95" s="538"/>
      <c r="M95" s="541">
        <f>H95*L95</f>
        <v>0</v>
      </c>
      <c r="N95" s="541">
        <f t="shared" si="9"/>
        <v>0</v>
      </c>
      <c r="O95" s="541">
        <f t="shared" si="10"/>
        <v>0</v>
      </c>
      <c r="P95" s="1"/>
    </row>
    <row r="96" spans="1:16" ht="11.25">
      <c r="A96" s="538"/>
      <c r="B96" s="555"/>
      <c r="C96" s="538"/>
      <c r="D96" s="539"/>
      <c r="E96" s="540"/>
      <c r="F96" s="541">
        <f t="shared" si="7"/>
        <v>0</v>
      </c>
      <c r="G96" s="539"/>
      <c r="H96" s="540"/>
      <c r="I96" s="541">
        <f t="shared" si="8"/>
        <v>0</v>
      </c>
      <c r="J96" s="538"/>
      <c r="K96" s="542">
        <f>G96*J96</f>
        <v>0</v>
      </c>
      <c r="L96" s="538"/>
      <c r="M96" s="541">
        <f>H96*L96</f>
        <v>0</v>
      </c>
      <c r="N96" s="541">
        <f t="shared" si="9"/>
        <v>0</v>
      </c>
      <c r="O96" s="541">
        <f t="shared" si="10"/>
        <v>0</v>
      </c>
      <c r="P96" s="1"/>
    </row>
    <row r="97" spans="1:16" ht="11.25">
      <c r="A97" s="538"/>
      <c r="B97" s="555"/>
      <c r="C97" s="538"/>
      <c r="D97" s="539"/>
      <c r="E97" s="540"/>
      <c r="F97" s="541">
        <f t="shared" si="7"/>
        <v>0</v>
      </c>
      <c r="G97" s="539"/>
      <c r="H97" s="540"/>
      <c r="I97" s="541">
        <f t="shared" si="8"/>
        <v>0</v>
      </c>
      <c r="J97" s="538"/>
      <c r="K97" s="542">
        <f>G97*J97</f>
        <v>0</v>
      </c>
      <c r="L97" s="538"/>
      <c r="M97" s="541">
        <f>H97*L97</f>
        <v>0</v>
      </c>
      <c r="N97" s="541">
        <f t="shared" si="9"/>
        <v>0</v>
      </c>
      <c r="O97" s="541">
        <f t="shared" si="10"/>
        <v>0</v>
      </c>
      <c r="P97" s="1"/>
    </row>
    <row r="98" spans="1:16" ht="11.25">
      <c r="A98" s="556"/>
      <c r="B98" s="557"/>
      <c r="C98" s="556"/>
      <c r="D98" s="558"/>
      <c r="E98" s="559"/>
      <c r="F98" s="560">
        <f t="shared" si="7"/>
        <v>0</v>
      </c>
      <c r="G98" s="558"/>
      <c r="H98" s="559"/>
      <c r="I98" s="560">
        <f t="shared" si="8"/>
        <v>0</v>
      </c>
      <c r="J98" s="556"/>
      <c r="K98" s="561">
        <f>G98*J98</f>
        <v>0</v>
      </c>
      <c r="L98" s="556"/>
      <c r="M98" s="560">
        <f>H98*L98</f>
        <v>0</v>
      </c>
      <c r="N98" s="560">
        <f t="shared" si="9"/>
        <v>0</v>
      </c>
      <c r="O98" s="560">
        <f t="shared" si="10"/>
        <v>0</v>
      </c>
      <c r="P98" s="1"/>
    </row>
    <row r="99" spans="1:16" s="233" customFormat="1" ht="11.25">
      <c r="A99" s="73" t="s">
        <v>64</v>
      </c>
      <c r="B99" s="73"/>
      <c r="C99" s="73"/>
      <c r="D99" s="222">
        <f>SUM(D82:D98)</f>
        <v>0</v>
      </c>
      <c r="E99" s="193"/>
      <c r="F99" s="193">
        <f>SUM(F82:F98)</f>
        <v>0</v>
      </c>
      <c r="G99" s="222">
        <f>SUM(G82:G98)</f>
        <v>0</v>
      </c>
      <c r="H99" s="193"/>
      <c r="I99" s="193">
        <f>SUM(I82:I98)</f>
        <v>0</v>
      </c>
      <c r="J99" s="73"/>
      <c r="K99" s="228">
        <f>SUM(K82:K98)</f>
        <v>0</v>
      </c>
      <c r="L99" s="73"/>
      <c r="M99" s="193"/>
      <c r="N99" s="193">
        <f>SUM(N82:N98)</f>
        <v>0</v>
      </c>
      <c r="O99" s="193">
        <f>SUM(O82:O98)</f>
        <v>0</v>
      </c>
      <c r="P99" s="234"/>
    </row>
    <row r="100" spans="1:16" ht="11.25">
      <c r="A100" s="562"/>
      <c r="B100" s="563"/>
      <c r="C100" s="562"/>
      <c r="D100" s="564"/>
      <c r="E100" s="565"/>
      <c r="F100" s="566">
        <f t="shared" ref="F100:F118" si="13">E100*D100</f>
        <v>0</v>
      </c>
      <c r="G100" s="564"/>
      <c r="H100" s="565"/>
      <c r="I100" s="566">
        <f t="shared" ref="I100:I118" si="14">H100*G100</f>
        <v>0</v>
      </c>
      <c r="J100" s="562"/>
      <c r="K100" s="567">
        <f>G100*J100</f>
        <v>0</v>
      </c>
      <c r="L100" s="562"/>
      <c r="M100" s="566">
        <f>H100*L100</f>
        <v>0</v>
      </c>
      <c r="N100" s="566">
        <f t="shared" ref="N100:N118" si="15">K100*M100</f>
        <v>0</v>
      </c>
      <c r="O100" s="566">
        <f t="shared" ref="O100:O118" si="16">H100*K100</f>
        <v>0</v>
      </c>
      <c r="P100" s="1"/>
    </row>
    <row r="101" spans="1:16" ht="11.25">
      <c r="A101" s="562"/>
      <c r="B101" s="563"/>
      <c r="C101" s="562"/>
      <c r="D101" s="564"/>
      <c r="E101" s="565"/>
      <c r="F101" s="566">
        <f t="shared" si="13"/>
        <v>0</v>
      </c>
      <c r="G101" s="564"/>
      <c r="H101" s="565"/>
      <c r="I101" s="566">
        <f t="shared" si="14"/>
        <v>0</v>
      </c>
      <c r="J101" s="562"/>
      <c r="K101" s="567">
        <f t="shared" ref="K101:K114" si="17">G101*J101</f>
        <v>0</v>
      </c>
      <c r="L101" s="562"/>
      <c r="M101" s="566">
        <f t="shared" ref="M101:M113" si="18">H101*L101</f>
        <v>0</v>
      </c>
      <c r="N101" s="566">
        <f t="shared" si="15"/>
        <v>0</v>
      </c>
      <c r="O101" s="566">
        <f t="shared" si="16"/>
        <v>0</v>
      </c>
      <c r="P101" s="1"/>
    </row>
    <row r="102" spans="1:16" ht="11.25">
      <c r="A102" s="562"/>
      <c r="B102" s="563"/>
      <c r="C102" s="562"/>
      <c r="D102" s="564"/>
      <c r="E102" s="565"/>
      <c r="F102" s="566">
        <f t="shared" si="13"/>
        <v>0</v>
      </c>
      <c r="G102" s="564"/>
      <c r="H102" s="565"/>
      <c r="I102" s="566">
        <f t="shared" si="14"/>
        <v>0</v>
      </c>
      <c r="J102" s="562"/>
      <c r="K102" s="567">
        <f t="shared" si="17"/>
        <v>0</v>
      </c>
      <c r="L102" s="562"/>
      <c r="M102" s="566">
        <f t="shared" si="18"/>
        <v>0</v>
      </c>
      <c r="N102" s="566">
        <f t="shared" si="15"/>
        <v>0</v>
      </c>
      <c r="O102" s="566">
        <f t="shared" si="16"/>
        <v>0</v>
      </c>
      <c r="P102" s="1"/>
    </row>
    <row r="103" spans="1:16" ht="11.25">
      <c r="A103" s="562"/>
      <c r="B103" s="563"/>
      <c r="C103" s="562"/>
      <c r="D103" s="564"/>
      <c r="E103" s="565"/>
      <c r="F103" s="566">
        <f t="shared" si="13"/>
        <v>0</v>
      </c>
      <c r="G103" s="564"/>
      <c r="H103" s="565"/>
      <c r="I103" s="566">
        <f t="shared" si="14"/>
        <v>0</v>
      </c>
      <c r="J103" s="562"/>
      <c r="K103" s="567">
        <f t="shared" si="17"/>
        <v>0</v>
      </c>
      <c r="L103" s="562"/>
      <c r="M103" s="566">
        <f t="shared" si="18"/>
        <v>0</v>
      </c>
      <c r="N103" s="566">
        <f t="shared" si="15"/>
        <v>0</v>
      </c>
      <c r="O103" s="566">
        <f t="shared" si="16"/>
        <v>0</v>
      </c>
      <c r="P103" s="1"/>
    </row>
    <row r="104" spans="1:16" ht="11.25">
      <c r="A104" s="562"/>
      <c r="B104" s="563"/>
      <c r="C104" s="562"/>
      <c r="D104" s="564"/>
      <c r="E104" s="565"/>
      <c r="F104" s="566">
        <f t="shared" si="13"/>
        <v>0</v>
      </c>
      <c r="G104" s="564"/>
      <c r="H104" s="565"/>
      <c r="I104" s="566">
        <f t="shared" si="14"/>
        <v>0</v>
      </c>
      <c r="J104" s="562"/>
      <c r="K104" s="567">
        <f t="shared" si="17"/>
        <v>0</v>
      </c>
      <c r="L104" s="562"/>
      <c r="M104" s="566">
        <f t="shared" si="18"/>
        <v>0</v>
      </c>
      <c r="N104" s="566">
        <f t="shared" si="15"/>
        <v>0</v>
      </c>
      <c r="O104" s="566">
        <f t="shared" si="16"/>
        <v>0</v>
      </c>
      <c r="P104" s="1"/>
    </row>
    <row r="105" spans="1:16" ht="11.25">
      <c r="A105" s="562"/>
      <c r="B105" s="563"/>
      <c r="C105" s="562"/>
      <c r="D105" s="564"/>
      <c r="E105" s="565"/>
      <c r="F105" s="566">
        <f t="shared" si="13"/>
        <v>0</v>
      </c>
      <c r="G105" s="564"/>
      <c r="H105" s="565"/>
      <c r="I105" s="566">
        <f t="shared" si="14"/>
        <v>0</v>
      </c>
      <c r="J105" s="562"/>
      <c r="K105" s="567">
        <f t="shared" si="17"/>
        <v>0</v>
      </c>
      <c r="L105" s="562"/>
      <c r="M105" s="566">
        <f t="shared" si="18"/>
        <v>0</v>
      </c>
      <c r="N105" s="566">
        <f t="shared" si="15"/>
        <v>0</v>
      </c>
      <c r="O105" s="566">
        <f t="shared" si="16"/>
        <v>0</v>
      </c>
      <c r="P105" s="1"/>
    </row>
    <row r="106" spans="1:16" ht="11.25">
      <c r="A106" s="562"/>
      <c r="B106" s="563"/>
      <c r="C106" s="562"/>
      <c r="D106" s="564"/>
      <c r="E106" s="565"/>
      <c r="F106" s="566">
        <f t="shared" si="13"/>
        <v>0</v>
      </c>
      <c r="G106" s="564"/>
      <c r="H106" s="565"/>
      <c r="I106" s="566">
        <f t="shared" si="14"/>
        <v>0</v>
      </c>
      <c r="J106" s="562"/>
      <c r="K106" s="567">
        <f t="shared" si="17"/>
        <v>0</v>
      </c>
      <c r="L106" s="562"/>
      <c r="M106" s="566">
        <f t="shared" si="18"/>
        <v>0</v>
      </c>
      <c r="N106" s="566">
        <f t="shared" si="15"/>
        <v>0</v>
      </c>
      <c r="O106" s="566">
        <f t="shared" si="16"/>
        <v>0</v>
      </c>
      <c r="P106" s="1"/>
    </row>
    <row r="107" spans="1:16" ht="11.25">
      <c r="A107" s="562"/>
      <c r="B107" s="563"/>
      <c r="C107" s="562"/>
      <c r="D107" s="564"/>
      <c r="E107" s="565"/>
      <c r="F107" s="566">
        <f t="shared" si="13"/>
        <v>0</v>
      </c>
      <c r="G107" s="564"/>
      <c r="H107" s="565"/>
      <c r="I107" s="566">
        <f t="shared" si="14"/>
        <v>0</v>
      </c>
      <c r="J107" s="562"/>
      <c r="K107" s="567">
        <f t="shared" si="17"/>
        <v>0</v>
      </c>
      <c r="L107" s="562"/>
      <c r="M107" s="566">
        <f t="shared" si="18"/>
        <v>0</v>
      </c>
      <c r="N107" s="566">
        <f t="shared" si="15"/>
        <v>0</v>
      </c>
      <c r="O107" s="566">
        <f t="shared" si="16"/>
        <v>0</v>
      </c>
      <c r="P107" s="1"/>
    </row>
    <row r="108" spans="1:16" ht="11.25">
      <c r="A108" s="562"/>
      <c r="B108" s="563"/>
      <c r="C108" s="562"/>
      <c r="D108" s="564"/>
      <c r="E108" s="565"/>
      <c r="F108" s="566">
        <f t="shared" si="13"/>
        <v>0</v>
      </c>
      <c r="G108" s="564"/>
      <c r="H108" s="565"/>
      <c r="I108" s="566">
        <f t="shared" si="14"/>
        <v>0</v>
      </c>
      <c r="J108" s="562"/>
      <c r="K108" s="567">
        <f t="shared" si="17"/>
        <v>0</v>
      </c>
      <c r="L108" s="562"/>
      <c r="M108" s="566">
        <f t="shared" si="18"/>
        <v>0</v>
      </c>
      <c r="N108" s="566">
        <f t="shared" si="15"/>
        <v>0</v>
      </c>
      <c r="O108" s="566">
        <f t="shared" si="16"/>
        <v>0</v>
      </c>
      <c r="P108" s="1"/>
    </row>
    <row r="109" spans="1:16" ht="11.25">
      <c r="A109" s="562"/>
      <c r="B109" s="563"/>
      <c r="C109" s="562"/>
      <c r="D109" s="564"/>
      <c r="E109" s="565"/>
      <c r="F109" s="566">
        <f t="shared" si="13"/>
        <v>0</v>
      </c>
      <c r="G109" s="564"/>
      <c r="H109" s="565"/>
      <c r="I109" s="566">
        <f t="shared" si="14"/>
        <v>0</v>
      </c>
      <c r="J109" s="562"/>
      <c r="K109" s="567">
        <f t="shared" si="17"/>
        <v>0</v>
      </c>
      <c r="L109" s="562"/>
      <c r="M109" s="566">
        <f t="shared" si="18"/>
        <v>0</v>
      </c>
      <c r="N109" s="566">
        <f t="shared" si="15"/>
        <v>0</v>
      </c>
      <c r="O109" s="566">
        <f t="shared" si="16"/>
        <v>0</v>
      </c>
      <c r="P109" s="1"/>
    </row>
    <row r="110" spans="1:16" ht="11.25">
      <c r="A110" s="562"/>
      <c r="B110" s="563"/>
      <c r="C110" s="562"/>
      <c r="D110" s="564"/>
      <c r="E110" s="565"/>
      <c r="F110" s="566">
        <f t="shared" si="13"/>
        <v>0</v>
      </c>
      <c r="G110" s="564"/>
      <c r="H110" s="565"/>
      <c r="I110" s="566">
        <f t="shared" si="14"/>
        <v>0</v>
      </c>
      <c r="J110" s="562"/>
      <c r="K110" s="567">
        <f t="shared" si="17"/>
        <v>0</v>
      </c>
      <c r="L110" s="562"/>
      <c r="M110" s="566">
        <f t="shared" si="18"/>
        <v>0</v>
      </c>
      <c r="N110" s="566">
        <f t="shared" si="15"/>
        <v>0</v>
      </c>
      <c r="O110" s="566">
        <f t="shared" si="16"/>
        <v>0</v>
      </c>
      <c r="P110" s="1"/>
    </row>
    <row r="111" spans="1:16" ht="11.25">
      <c r="A111" s="562"/>
      <c r="B111" s="563"/>
      <c r="C111" s="562"/>
      <c r="D111" s="564"/>
      <c r="E111" s="565"/>
      <c r="F111" s="566">
        <f t="shared" si="13"/>
        <v>0</v>
      </c>
      <c r="G111" s="564"/>
      <c r="H111" s="565"/>
      <c r="I111" s="566">
        <f t="shared" si="14"/>
        <v>0</v>
      </c>
      <c r="J111" s="562"/>
      <c r="K111" s="567">
        <f t="shared" si="17"/>
        <v>0</v>
      </c>
      <c r="L111" s="562"/>
      <c r="M111" s="566">
        <f t="shared" si="18"/>
        <v>0</v>
      </c>
      <c r="N111" s="566">
        <f t="shared" si="15"/>
        <v>0</v>
      </c>
      <c r="O111" s="566">
        <f t="shared" si="16"/>
        <v>0</v>
      </c>
      <c r="P111" s="1"/>
    </row>
    <row r="112" spans="1:16" ht="11.25">
      <c r="A112" s="562"/>
      <c r="B112" s="563"/>
      <c r="C112" s="562"/>
      <c r="D112" s="564"/>
      <c r="E112" s="565"/>
      <c r="F112" s="566">
        <f t="shared" si="13"/>
        <v>0</v>
      </c>
      <c r="G112" s="564"/>
      <c r="H112" s="565"/>
      <c r="I112" s="566">
        <f t="shared" si="14"/>
        <v>0</v>
      </c>
      <c r="J112" s="562"/>
      <c r="K112" s="567">
        <f t="shared" si="17"/>
        <v>0</v>
      </c>
      <c r="L112" s="562"/>
      <c r="M112" s="566">
        <f t="shared" si="18"/>
        <v>0</v>
      </c>
      <c r="N112" s="566">
        <f t="shared" si="15"/>
        <v>0</v>
      </c>
      <c r="O112" s="566">
        <f t="shared" si="16"/>
        <v>0</v>
      </c>
      <c r="P112" s="1"/>
    </row>
    <row r="113" spans="1:16" ht="11.25">
      <c r="A113" s="538"/>
      <c r="B113" s="555"/>
      <c r="C113" s="538"/>
      <c r="D113" s="539"/>
      <c r="E113" s="540"/>
      <c r="F113" s="566">
        <f t="shared" si="13"/>
        <v>0</v>
      </c>
      <c r="G113" s="539"/>
      <c r="H113" s="540"/>
      <c r="I113" s="566">
        <f t="shared" si="14"/>
        <v>0</v>
      </c>
      <c r="J113" s="538"/>
      <c r="K113" s="567">
        <f t="shared" si="17"/>
        <v>0</v>
      </c>
      <c r="L113" s="538"/>
      <c r="M113" s="566">
        <f t="shared" si="18"/>
        <v>0</v>
      </c>
      <c r="N113" s="566">
        <f t="shared" si="15"/>
        <v>0</v>
      </c>
      <c r="O113" s="566">
        <f t="shared" si="16"/>
        <v>0</v>
      </c>
      <c r="P113" s="1"/>
    </row>
    <row r="114" spans="1:16" ht="11.25">
      <c r="A114" s="538"/>
      <c r="B114" s="555"/>
      <c r="C114" s="538"/>
      <c r="D114" s="539"/>
      <c r="E114" s="540"/>
      <c r="F114" s="566">
        <f t="shared" si="13"/>
        <v>0</v>
      </c>
      <c r="G114" s="539"/>
      <c r="H114" s="540"/>
      <c r="I114" s="566">
        <f t="shared" si="14"/>
        <v>0</v>
      </c>
      <c r="J114" s="538"/>
      <c r="K114" s="567">
        <f t="shared" si="17"/>
        <v>0</v>
      </c>
      <c r="L114" s="538"/>
      <c r="M114" s="541">
        <f>H114*L114</f>
        <v>0</v>
      </c>
      <c r="N114" s="541">
        <f t="shared" si="15"/>
        <v>0</v>
      </c>
      <c r="O114" s="566">
        <f t="shared" si="16"/>
        <v>0</v>
      </c>
      <c r="P114" s="1"/>
    </row>
    <row r="115" spans="1:16" ht="11.25">
      <c r="A115" s="538"/>
      <c r="B115" s="555"/>
      <c r="C115" s="538"/>
      <c r="D115" s="539"/>
      <c r="E115" s="540"/>
      <c r="F115" s="541">
        <f t="shared" si="13"/>
        <v>0</v>
      </c>
      <c r="G115" s="539"/>
      <c r="H115" s="540"/>
      <c r="I115" s="541">
        <f t="shared" si="14"/>
        <v>0</v>
      </c>
      <c r="J115" s="538"/>
      <c r="K115" s="542">
        <f>G115*J115</f>
        <v>0</v>
      </c>
      <c r="L115" s="538"/>
      <c r="M115" s="541">
        <f>H115*L115</f>
        <v>0</v>
      </c>
      <c r="N115" s="541">
        <f t="shared" si="15"/>
        <v>0</v>
      </c>
      <c r="O115" s="541">
        <f t="shared" si="16"/>
        <v>0</v>
      </c>
      <c r="P115" s="1"/>
    </row>
    <row r="116" spans="1:16" ht="11.25">
      <c r="A116" s="538"/>
      <c r="B116" s="555"/>
      <c r="C116" s="538"/>
      <c r="D116" s="539"/>
      <c r="E116" s="540"/>
      <c r="F116" s="541">
        <f t="shared" si="13"/>
        <v>0</v>
      </c>
      <c r="G116" s="539"/>
      <c r="H116" s="540"/>
      <c r="I116" s="541">
        <f t="shared" si="14"/>
        <v>0</v>
      </c>
      <c r="J116" s="538"/>
      <c r="K116" s="542">
        <f>G116*J116</f>
        <v>0</v>
      </c>
      <c r="L116" s="538"/>
      <c r="M116" s="541">
        <f>H116*L116</f>
        <v>0</v>
      </c>
      <c r="N116" s="541">
        <f t="shared" si="15"/>
        <v>0</v>
      </c>
      <c r="O116" s="541">
        <f t="shared" si="16"/>
        <v>0</v>
      </c>
      <c r="P116" s="1"/>
    </row>
    <row r="117" spans="1:16" ht="11.25">
      <c r="A117" s="538"/>
      <c r="B117" s="555"/>
      <c r="C117" s="538"/>
      <c r="D117" s="539"/>
      <c r="E117" s="540"/>
      <c r="F117" s="541">
        <f t="shared" si="13"/>
        <v>0</v>
      </c>
      <c r="G117" s="539"/>
      <c r="H117" s="540"/>
      <c r="I117" s="541">
        <f t="shared" si="14"/>
        <v>0</v>
      </c>
      <c r="J117" s="538"/>
      <c r="K117" s="542">
        <f>G117*J117</f>
        <v>0</v>
      </c>
      <c r="L117" s="538"/>
      <c r="M117" s="541">
        <f>H117*L117</f>
        <v>0</v>
      </c>
      <c r="N117" s="541">
        <f t="shared" si="15"/>
        <v>0</v>
      </c>
      <c r="O117" s="541">
        <f t="shared" si="16"/>
        <v>0</v>
      </c>
      <c r="P117" s="1"/>
    </row>
    <row r="118" spans="1:16" ht="11.25">
      <c r="A118" s="538"/>
      <c r="B118" s="555"/>
      <c r="C118" s="538"/>
      <c r="D118" s="539"/>
      <c r="E118" s="540"/>
      <c r="F118" s="541">
        <f t="shared" si="13"/>
        <v>0</v>
      </c>
      <c r="G118" s="539"/>
      <c r="H118" s="540"/>
      <c r="I118" s="541">
        <f t="shared" si="14"/>
        <v>0</v>
      </c>
      <c r="J118" s="538"/>
      <c r="K118" s="542">
        <f>G118*J118</f>
        <v>0</v>
      </c>
      <c r="L118" s="538"/>
      <c r="M118" s="541">
        <f>H118*L118</f>
        <v>0</v>
      </c>
      <c r="N118" s="541">
        <f t="shared" si="15"/>
        <v>0</v>
      </c>
      <c r="O118" s="541">
        <f t="shared" si="16"/>
        <v>0</v>
      </c>
      <c r="P118" s="1"/>
    </row>
    <row r="119" spans="1:16" s="233" customFormat="1" ht="12" thickBot="1">
      <c r="A119" s="486" t="s">
        <v>65</v>
      </c>
      <c r="B119" s="486"/>
      <c r="C119" s="487"/>
      <c r="D119" s="488">
        <f>SUM(D100:D118)</f>
        <v>0</v>
      </c>
      <c r="E119" s="489"/>
      <c r="F119" s="489">
        <f>SUM(F100:F118)</f>
        <v>0</v>
      </c>
      <c r="G119" s="488">
        <f>SUM(G100:G118)</f>
        <v>0</v>
      </c>
      <c r="H119" s="489"/>
      <c r="I119" s="489">
        <f>SUM(I100:I118)</f>
        <v>0</v>
      </c>
      <c r="J119" s="487"/>
      <c r="K119" s="490">
        <f>SUM(K100:K118)</f>
        <v>0</v>
      </c>
      <c r="L119" s="487"/>
      <c r="M119" s="489"/>
      <c r="N119" s="491">
        <f>SUM(N100:N118)</f>
        <v>0</v>
      </c>
      <c r="O119" s="492">
        <f>SUM(O100:O118)</f>
        <v>0</v>
      </c>
      <c r="P119" s="234"/>
    </row>
    <row r="120" spans="1:16" ht="12" thickTop="1">
      <c r="A120" s="238" t="s">
        <v>667</v>
      </c>
      <c r="B120" s="508"/>
      <c r="C120" s="272"/>
      <c r="D120" s="273"/>
      <c r="E120" s="274"/>
      <c r="F120" s="221">
        <f>F145+F173+F196</f>
        <v>0</v>
      </c>
      <c r="G120" s="273"/>
      <c r="H120" s="275"/>
      <c r="I120" s="221">
        <f>I145+I173+I196</f>
        <v>0</v>
      </c>
      <c r="J120" s="276"/>
      <c r="K120" s="273"/>
      <c r="L120" s="276"/>
      <c r="M120" s="275"/>
      <c r="N120" s="221">
        <f>N145+N173+N196</f>
        <v>0</v>
      </c>
      <c r="O120" s="432">
        <f>O145+O173+O196</f>
        <v>0</v>
      </c>
      <c r="P120" s="1"/>
    </row>
    <row r="121" spans="1:16" ht="11.25">
      <c r="A121" s="538"/>
      <c r="B121" s="555"/>
      <c r="C121" s="538"/>
      <c r="D121" s="539"/>
      <c r="E121" s="540"/>
      <c r="F121" s="541">
        <f t="shared" ref="F121:F144" si="19">E121*D121</f>
        <v>0</v>
      </c>
      <c r="G121" s="539"/>
      <c r="H121" s="540"/>
      <c r="I121" s="541">
        <f t="shared" ref="I121:I144" si="20">H121*G121</f>
        <v>0</v>
      </c>
      <c r="J121" s="538"/>
      <c r="K121" s="542">
        <f t="shared" ref="K121:K144" si="21">G121*J121</f>
        <v>0</v>
      </c>
      <c r="L121" s="538"/>
      <c r="M121" s="541">
        <f>H121*L121</f>
        <v>0</v>
      </c>
      <c r="N121" s="541">
        <f>K121*M121</f>
        <v>0</v>
      </c>
      <c r="O121" s="541">
        <f t="shared" ref="O121:O144" si="22">H121*K121</f>
        <v>0</v>
      </c>
      <c r="P121" s="1"/>
    </row>
    <row r="122" spans="1:16" ht="11.25">
      <c r="A122" s="538"/>
      <c r="B122" s="555"/>
      <c r="C122" s="538"/>
      <c r="D122" s="539"/>
      <c r="E122" s="540"/>
      <c r="F122" s="541">
        <f t="shared" si="19"/>
        <v>0</v>
      </c>
      <c r="G122" s="539"/>
      <c r="H122" s="540"/>
      <c r="I122" s="541">
        <f t="shared" si="20"/>
        <v>0</v>
      </c>
      <c r="J122" s="538"/>
      <c r="K122" s="542">
        <f t="shared" si="21"/>
        <v>0</v>
      </c>
      <c r="L122" s="538"/>
      <c r="M122" s="541">
        <f t="shared" ref="M122:M139" si="23">H122*L122</f>
        <v>0</v>
      </c>
      <c r="N122" s="541">
        <f t="shared" ref="N122:N140" si="24">K122*M122</f>
        <v>0</v>
      </c>
      <c r="O122" s="541">
        <f t="shared" si="22"/>
        <v>0</v>
      </c>
      <c r="P122" s="1"/>
    </row>
    <row r="123" spans="1:16" ht="11.25">
      <c r="A123" s="538"/>
      <c r="B123" s="555"/>
      <c r="C123" s="538"/>
      <c r="D123" s="539"/>
      <c r="E123" s="540"/>
      <c r="F123" s="541">
        <f t="shared" si="19"/>
        <v>0</v>
      </c>
      <c r="G123" s="539"/>
      <c r="H123" s="540"/>
      <c r="I123" s="541">
        <f t="shared" si="20"/>
        <v>0</v>
      </c>
      <c r="J123" s="538"/>
      <c r="K123" s="542">
        <f t="shared" si="21"/>
        <v>0</v>
      </c>
      <c r="L123" s="538"/>
      <c r="M123" s="541">
        <f t="shared" si="23"/>
        <v>0</v>
      </c>
      <c r="N123" s="541">
        <f t="shared" si="24"/>
        <v>0</v>
      </c>
      <c r="O123" s="541">
        <f t="shared" si="22"/>
        <v>0</v>
      </c>
      <c r="P123" s="1"/>
    </row>
    <row r="124" spans="1:16" ht="11.25">
      <c r="A124" s="538"/>
      <c r="B124" s="555"/>
      <c r="C124" s="538"/>
      <c r="D124" s="539"/>
      <c r="E124" s="540"/>
      <c r="F124" s="541">
        <f t="shared" si="19"/>
        <v>0</v>
      </c>
      <c r="G124" s="539"/>
      <c r="H124" s="540"/>
      <c r="I124" s="541">
        <f t="shared" si="20"/>
        <v>0</v>
      </c>
      <c r="J124" s="538"/>
      <c r="K124" s="542">
        <f t="shared" si="21"/>
        <v>0</v>
      </c>
      <c r="L124" s="538"/>
      <c r="M124" s="541">
        <f t="shared" si="23"/>
        <v>0</v>
      </c>
      <c r="N124" s="541">
        <f t="shared" si="24"/>
        <v>0</v>
      </c>
      <c r="O124" s="541">
        <f t="shared" si="22"/>
        <v>0</v>
      </c>
      <c r="P124" s="1"/>
    </row>
    <row r="125" spans="1:16" ht="11.25">
      <c r="A125" s="538"/>
      <c r="B125" s="555"/>
      <c r="C125" s="538"/>
      <c r="D125" s="539"/>
      <c r="E125" s="540"/>
      <c r="F125" s="541">
        <f t="shared" si="19"/>
        <v>0</v>
      </c>
      <c r="G125" s="539"/>
      <c r="H125" s="540"/>
      <c r="I125" s="541">
        <f t="shared" si="20"/>
        <v>0</v>
      </c>
      <c r="J125" s="538"/>
      <c r="K125" s="542">
        <f t="shared" si="21"/>
        <v>0</v>
      </c>
      <c r="L125" s="538"/>
      <c r="M125" s="541">
        <f t="shared" si="23"/>
        <v>0</v>
      </c>
      <c r="N125" s="541">
        <f t="shared" si="24"/>
        <v>0</v>
      </c>
      <c r="O125" s="541">
        <f t="shared" si="22"/>
        <v>0</v>
      </c>
      <c r="P125" s="1"/>
    </row>
    <row r="126" spans="1:16" ht="11.25">
      <c r="A126" s="538"/>
      <c r="B126" s="555"/>
      <c r="C126" s="538"/>
      <c r="D126" s="539"/>
      <c r="E126" s="540"/>
      <c r="F126" s="541">
        <f t="shared" si="19"/>
        <v>0</v>
      </c>
      <c r="G126" s="539"/>
      <c r="H126" s="540"/>
      <c r="I126" s="541">
        <f t="shared" si="20"/>
        <v>0</v>
      </c>
      <c r="J126" s="538"/>
      <c r="K126" s="542">
        <f t="shared" si="21"/>
        <v>0</v>
      </c>
      <c r="L126" s="538"/>
      <c r="M126" s="541">
        <f>H126*L126</f>
        <v>0</v>
      </c>
      <c r="N126" s="541">
        <f>K126*M126</f>
        <v>0</v>
      </c>
      <c r="O126" s="541">
        <f>H126*K126</f>
        <v>0</v>
      </c>
      <c r="P126" s="1"/>
    </row>
    <row r="127" spans="1:16" ht="11.25">
      <c r="A127" s="538"/>
      <c r="B127" s="555"/>
      <c r="C127" s="538"/>
      <c r="D127" s="539"/>
      <c r="E127" s="540"/>
      <c r="F127" s="541">
        <f t="shared" si="19"/>
        <v>0</v>
      </c>
      <c r="G127" s="539"/>
      <c r="H127" s="540"/>
      <c r="I127" s="541">
        <f t="shared" si="20"/>
        <v>0</v>
      </c>
      <c r="J127" s="538"/>
      <c r="K127" s="542">
        <f t="shared" si="21"/>
        <v>0</v>
      </c>
      <c r="L127" s="538"/>
      <c r="M127" s="541">
        <f>H127*L127</f>
        <v>0</v>
      </c>
      <c r="N127" s="541">
        <f>K127*M127</f>
        <v>0</v>
      </c>
      <c r="O127" s="541">
        <f>H127*K127</f>
        <v>0</v>
      </c>
      <c r="P127" s="1"/>
    </row>
    <row r="128" spans="1:16" ht="11.25">
      <c r="A128" s="538"/>
      <c r="B128" s="555"/>
      <c r="C128" s="538"/>
      <c r="D128" s="539"/>
      <c r="E128" s="540"/>
      <c r="F128" s="541">
        <f t="shared" si="19"/>
        <v>0</v>
      </c>
      <c r="G128" s="539"/>
      <c r="H128" s="540"/>
      <c r="I128" s="541">
        <f t="shared" si="20"/>
        <v>0</v>
      </c>
      <c r="J128" s="538"/>
      <c r="K128" s="542">
        <f t="shared" si="21"/>
        <v>0</v>
      </c>
      <c r="L128" s="538"/>
      <c r="M128" s="541">
        <f>H128*L128</f>
        <v>0</v>
      </c>
      <c r="N128" s="541">
        <f>K128*M128</f>
        <v>0</v>
      </c>
      <c r="O128" s="541">
        <f>H128*K128</f>
        <v>0</v>
      </c>
      <c r="P128" s="1"/>
    </row>
    <row r="129" spans="1:16" ht="11.25">
      <c r="A129" s="538"/>
      <c r="B129" s="555"/>
      <c r="C129" s="538"/>
      <c r="D129" s="539"/>
      <c r="E129" s="540"/>
      <c r="F129" s="541">
        <f t="shared" si="19"/>
        <v>0</v>
      </c>
      <c r="G129" s="539"/>
      <c r="H129" s="540"/>
      <c r="I129" s="541">
        <f t="shared" si="20"/>
        <v>0</v>
      </c>
      <c r="J129" s="538"/>
      <c r="K129" s="542">
        <f t="shared" si="21"/>
        <v>0</v>
      </c>
      <c r="L129" s="538"/>
      <c r="M129" s="541">
        <f>H129*L129</f>
        <v>0</v>
      </c>
      <c r="N129" s="541">
        <f>K129*M129</f>
        <v>0</v>
      </c>
      <c r="O129" s="541">
        <f>H129*K129</f>
        <v>0</v>
      </c>
      <c r="P129" s="1"/>
    </row>
    <row r="130" spans="1:16" ht="11.25">
      <c r="A130" s="538"/>
      <c r="B130" s="555"/>
      <c r="C130" s="538"/>
      <c r="D130" s="539"/>
      <c r="E130" s="540"/>
      <c r="F130" s="541">
        <f t="shared" si="19"/>
        <v>0</v>
      </c>
      <c r="G130" s="539"/>
      <c r="H130" s="540"/>
      <c r="I130" s="541">
        <f t="shared" si="20"/>
        <v>0</v>
      </c>
      <c r="J130" s="538"/>
      <c r="K130" s="542">
        <f t="shared" si="21"/>
        <v>0</v>
      </c>
      <c r="L130" s="538"/>
      <c r="M130" s="541">
        <f>H130*L130</f>
        <v>0</v>
      </c>
      <c r="N130" s="541">
        <f>K130*M130</f>
        <v>0</v>
      </c>
      <c r="O130" s="541">
        <f>H130*K130</f>
        <v>0</v>
      </c>
      <c r="P130" s="1"/>
    </row>
    <row r="131" spans="1:16" ht="11.25">
      <c r="A131" s="538"/>
      <c r="B131" s="555"/>
      <c r="C131" s="538"/>
      <c r="D131" s="539"/>
      <c r="E131" s="540"/>
      <c r="F131" s="541">
        <f t="shared" si="19"/>
        <v>0</v>
      </c>
      <c r="G131" s="539"/>
      <c r="H131" s="540"/>
      <c r="I131" s="541">
        <f t="shared" si="20"/>
        <v>0</v>
      </c>
      <c r="J131" s="538"/>
      <c r="K131" s="542">
        <f t="shared" si="21"/>
        <v>0</v>
      </c>
      <c r="L131" s="538"/>
      <c r="M131" s="541">
        <f t="shared" si="23"/>
        <v>0</v>
      </c>
      <c r="N131" s="541">
        <f t="shared" si="24"/>
        <v>0</v>
      </c>
      <c r="O131" s="541">
        <f t="shared" si="22"/>
        <v>0</v>
      </c>
      <c r="P131" s="1"/>
    </row>
    <row r="132" spans="1:16" ht="11.25">
      <c r="A132" s="538"/>
      <c r="B132" s="555"/>
      <c r="C132" s="538"/>
      <c r="D132" s="539"/>
      <c r="E132" s="540"/>
      <c r="F132" s="541">
        <f t="shared" si="19"/>
        <v>0</v>
      </c>
      <c r="G132" s="539"/>
      <c r="H132" s="540"/>
      <c r="I132" s="541">
        <f t="shared" si="20"/>
        <v>0</v>
      </c>
      <c r="J132" s="538"/>
      <c r="K132" s="542">
        <f t="shared" si="21"/>
        <v>0</v>
      </c>
      <c r="L132" s="538"/>
      <c r="M132" s="541">
        <f t="shared" si="23"/>
        <v>0</v>
      </c>
      <c r="N132" s="541">
        <f t="shared" si="24"/>
        <v>0</v>
      </c>
      <c r="O132" s="541">
        <f t="shared" si="22"/>
        <v>0</v>
      </c>
      <c r="P132" s="1"/>
    </row>
    <row r="133" spans="1:16" ht="11.25">
      <c r="A133" s="538"/>
      <c r="B133" s="555"/>
      <c r="C133" s="538"/>
      <c r="D133" s="539"/>
      <c r="E133" s="540"/>
      <c r="F133" s="541">
        <f t="shared" si="19"/>
        <v>0</v>
      </c>
      <c r="G133" s="539"/>
      <c r="H133" s="540"/>
      <c r="I133" s="541">
        <f t="shared" si="20"/>
        <v>0</v>
      </c>
      <c r="J133" s="538"/>
      <c r="K133" s="542">
        <f t="shared" si="21"/>
        <v>0</v>
      </c>
      <c r="L133" s="538"/>
      <c r="M133" s="541">
        <f t="shared" si="23"/>
        <v>0</v>
      </c>
      <c r="N133" s="541">
        <f t="shared" si="24"/>
        <v>0</v>
      </c>
      <c r="O133" s="541">
        <f t="shared" si="22"/>
        <v>0</v>
      </c>
      <c r="P133" s="1"/>
    </row>
    <row r="134" spans="1:16" ht="11.25">
      <c r="A134" s="538"/>
      <c r="B134" s="555"/>
      <c r="C134" s="538"/>
      <c r="D134" s="539"/>
      <c r="E134" s="540"/>
      <c r="F134" s="541">
        <f t="shared" si="19"/>
        <v>0</v>
      </c>
      <c r="G134" s="539"/>
      <c r="H134" s="540"/>
      <c r="I134" s="541">
        <f t="shared" si="20"/>
        <v>0</v>
      </c>
      <c r="J134" s="538"/>
      <c r="K134" s="542">
        <f t="shared" si="21"/>
        <v>0</v>
      </c>
      <c r="L134" s="538"/>
      <c r="M134" s="541">
        <f t="shared" si="23"/>
        <v>0</v>
      </c>
      <c r="N134" s="541">
        <f t="shared" si="24"/>
        <v>0</v>
      </c>
      <c r="O134" s="541">
        <f t="shared" si="22"/>
        <v>0</v>
      </c>
      <c r="P134" s="1"/>
    </row>
    <row r="135" spans="1:16" ht="11.25">
      <c r="A135" s="538"/>
      <c r="B135" s="555"/>
      <c r="C135" s="538"/>
      <c r="D135" s="539"/>
      <c r="E135" s="540"/>
      <c r="F135" s="541">
        <f t="shared" si="19"/>
        <v>0</v>
      </c>
      <c r="G135" s="539"/>
      <c r="H135" s="540"/>
      <c r="I135" s="541">
        <f t="shared" si="20"/>
        <v>0</v>
      </c>
      <c r="J135" s="538"/>
      <c r="K135" s="542">
        <f t="shared" si="21"/>
        <v>0</v>
      </c>
      <c r="L135" s="538"/>
      <c r="M135" s="541">
        <f t="shared" si="23"/>
        <v>0</v>
      </c>
      <c r="N135" s="541">
        <f t="shared" si="24"/>
        <v>0</v>
      </c>
      <c r="O135" s="541">
        <f t="shared" si="22"/>
        <v>0</v>
      </c>
      <c r="P135" s="1"/>
    </row>
    <row r="136" spans="1:16" ht="11.25">
      <c r="A136" s="538"/>
      <c r="B136" s="555"/>
      <c r="C136" s="538"/>
      <c r="D136" s="539"/>
      <c r="E136" s="540"/>
      <c r="F136" s="541">
        <f t="shared" si="19"/>
        <v>0</v>
      </c>
      <c r="G136" s="539"/>
      <c r="H136" s="540"/>
      <c r="I136" s="541">
        <f t="shared" si="20"/>
        <v>0</v>
      </c>
      <c r="J136" s="538"/>
      <c r="K136" s="542">
        <f t="shared" si="21"/>
        <v>0</v>
      </c>
      <c r="L136" s="538"/>
      <c r="M136" s="541">
        <f t="shared" si="23"/>
        <v>0</v>
      </c>
      <c r="N136" s="541">
        <f t="shared" si="24"/>
        <v>0</v>
      </c>
      <c r="O136" s="541">
        <f t="shared" si="22"/>
        <v>0</v>
      </c>
      <c r="P136" s="1"/>
    </row>
    <row r="137" spans="1:16" ht="11.25">
      <c r="A137" s="538"/>
      <c r="B137" s="555"/>
      <c r="C137" s="538"/>
      <c r="D137" s="539"/>
      <c r="E137" s="540"/>
      <c r="F137" s="541">
        <f t="shared" si="19"/>
        <v>0</v>
      </c>
      <c r="G137" s="539"/>
      <c r="H137" s="540"/>
      <c r="I137" s="541">
        <f t="shared" si="20"/>
        <v>0</v>
      </c>
      <c r="J137" s="538"/>
      <c r="K137" s="542">
        <f t="shared" si="21"/>
        <v>0</v>
      </c>
      <c r="L137" s="538"/>
      <c r="M137" s="541">
        <f t="shared" si="23"/>
        <v>0</v>
      </c>
      <c r="N137" s="541">
        <f t="shared" si="24"/>
        <v>0</v>
      </c>
      <c r="O137" s="541">
        <f t="shared" si="22"/>
        <v>0</v>
      </c>
      <c r="P137" s="1"/>
    </row>
    <row r="138" spans="1:16" ht="11.25">
      <c r="A138" s="538"/>
      <c r="B138" s="555"/>
      <c r="C138" s="538"/>
      <c r="D138" s="539"/>
      <c r="E138" s="540"/>
      <c r="F138" s="541">
        <f t="shared" si="19"/>
        <v>0</v>
      </c>
      <c r="G138" s="539"/>
      <c r="H138" s="540"/>
      <c r="I138" s="541">
        <f t="shared" si="20"/>
        <v>0</v>
      </c>
      <c r="J138" s="538"/>
      <c r="K138" s="542">
        <f t="shared" si="21"/>
        <v>0</v>
      </c>
      <c r="L138" s="538"/>
      <c r="M138" s="541">
        <f t="shared" si="23"/>
        <v>0</v>
      </c>
      <c r="N138" s="541">
        <f t="shared" si="24"/>
        <v>0</v>
      </c>
      <c r="O138" s="541">
        <f t="shared" si="22"/>
        <v>0</v>
      </c>
      <c r="P138" s="1"/>
    </row>
    <row r="139" spans="1:16" ht="11.25">
      <c r="A139" s="538"/>
      <c r="B139" s="555"/>
      <c r="C139" s="538"/>
      <c r="D139" s="539"/>
      <c r="E139" s="540"/>
      <c r="F139" s="541">
        <f t="shared" si="19"/>
        <v>0</v>
      </c>
      <c r="G139" s="539"/>
      <c r="H139" s="540"/>
      <c r="I139" s="541">
        <f t="shared" si="20"/>
        <v>0</v>
      </c>
      <c r="J139" s="538"/>
      <c r="K139" s="542">
        <f t="shared" si="21"/>
        <v>0</v>
      </c>
      <c r="L139" s="538"/>
      <c r="M139" s="541">
        <f t="shared" si="23"/>
        <v>0</v>
      </c>
      <c r="N139" s="541">
        <f t="shared" si="24"/>
        <v>0</v>
      </c>
      <c r="O139" s="541">
        <f t="shared" si="22"/>
        <v>0</v>
      </c>
      <c r="P139" s="1"/>
    </row>
    <row r="140" spans="1:16" ht="11.25">
      <c r="A140" s="538"/>
      <c r="B140" s="555"/>
      <c r="C140" s="538"/>
      <c r="D140" s="539"/>
      <c r="E140" s="540"/>
      <c r="F140" s="541">
        <f t="shared" si="19"/>
        <v>0</v>
      </c>
      <c r="G140" s="539"/>
      <c r="H140" s="540"/>
      <c r="I140" s="541">
        <f t="shared" si="20"/>
        <v>0</v>
      </c>
      <c r="J140" s="538"/>
      <c r="K140" s="542">
        <f t="shared" si="21"/>
        <v>0</v>
      </c>
      <c r="L140" s="538"/>
      <c r="M140" s="541">
        <f>H140*L140</f>
        <v>0</v>
      </c>
      <c r="N140" s="541">
        <f t="shared" si="24"/>
        <v>0</v>
      </c>
      <c r="O140" s="541">
        <f t="shared" si="22"/>
        <v>0</v>
      </c>
      <c r="P140" s="1"/>
    </row>
    <row r="141" spans="1:16" ht="11.25">
      <c r="A141" s="538"/>
      <c r="B141" s="555"/>
      <c r="C141" s="538"/>
      <c r="D141" s="539"/>
      <c r="E141" s="540"/>
      <c r="F141" s="541">
        <f t="shared" si="19"/>
        <v>0</v>
      </c>
      <c r="G141" s="539"/>
      <c r="H141" s="540"/>
      <c r="I141" s="541">
        <f t="shared" si="20"/>
        <v>0</v>
      </c>
      <c r="J141" s="538"/>
      <c r="K141" s="542">
        <f t="shared" si="21"/>
        <v>0</v>
      </c>
      <c r="L141" s="538"/>
      <c r="M141" s="541">
        <f>H141*L141</f>
        <v>0</v>
      </c>
      <c r="N141" s="541">
        <f>K141*M141</f>
        <v>0</v>
      </c>
      <c r="O141" s="541">
        <f t="shared" si="22"/>
        <v>0</v>
      </c>
      <c r="P141" s="1"/>
    </row>
    <row r="142" spans="1:16" ht="11.25">
      <c r="A142" s="538"/>
      <c r="B142" s="555"/>
      <c r="C142" s="538"/>
      <c r="D142" s="539"/>
      <c r="E142" s="540"/>
      <c r="F142" s="541">
        <f t="shared" si="19"/>
        <v>0</v>
      </c>
      <c r="G142" s="539"/>
      <c r="H142" s="540"/>
      <c r="I142" s="541">
        <f t="shared" si="20"/>
        <v>0</v>
      </c>
      <c r="J142" s="538"/>
      <c r="K142" s="542">
        <f t="shared" si="21"/>
        <v>0</v>
      </c>
      <c r="L142" s="538"/>
      <c r="M142" s="541">
        <f>H142*L142</f>
        <v>0</v>
      </c>
      <c r="N142" s="541">
        <f>K142*M142</f>
        <v>0</v>
      </c>
      <c r="O142" s="541">
        <f t="shared" si="22"/>
        <v>0</v>
      </c>
      <c r="P142" s="1"/>
    </row>
    <row r="143" spans="1:16" ht="11.25">
      <c r="A143" s="538"/>
      <c r="B143" s="555"/>
      <c r="C143" s="538"/>
      <c r="D143" s="539"/>
      <c r="E143" s="540"/>
      <c r="F143" s="541">
        <f t="shared" si="19"/>
        <v>0</v>
      </c>
      <c r="G143" s="539"/>
      <c r="H143" s="540"/>
      <c r="I143" s="541">
        <f t="shared" si="20"/>
        <v>0</v>
      </c>
      <c r="J143" s="538"/>
      <c r="K143" s="542">
        <f t="shared" si="21"/>
        <v>0</v>
      </c>
      <c r="L143" s="538"/>
      <c r="M143" s="541">
        <f>H143*L143</f>
        <v>0</v>
      </c>
      <c r="N143" s="541">
        <f>K143*M143</f>
        <v>0</v>
      </c>
      <c r="O143" s="541">
        <f t="shared" si="22"/>
        <v>0</v>
      </c>
      <c r="P143" s="1"/>
    </row>
    <row r="144" spans="1:16" ht="11.25">
      <c r="A144" s="556"/>
      <c r="B144" s="557"/>
      <c r="C144" s="556"/>
      <c r="D144" s="558"/>
      <c r="E144" s="559"/>
      <c r="F144" s="560">
        <f t="shared" si="19"/>
        <v>0</v>
      </c>
      <c r="G144" s="558"/>
      <c r="H144" s="559"/>
      <c r="I144" s="560">
        <f t="shared" si="20"/>
        <v>0</v>
      </c>
      <c r="J144" s="556"/>
      <c r="K144" s="561">
        <f t="shared" si="21"/>
        <v>0</v>
      </c>
      <c r="L144" s="556"/>
      <c r="M144" s="560">
        <f>H144*L144</f>
        <v>0</v>
      </c>
      <c r="N144" s="560">
        <f>K144*M144</f>
        <v>0</v>
      </c>
      <c r="O144" s="560">
        <f t="shared" si="22"/>
        <v>0</v>
      </c>
      <c r="P144" s="1"/>
    </row>
    <row r="145" spans="1:16" s="233" customFormat="1" ht="11.25">
      <c r="A145" s="73" t="s">
        <v>63</v>
      </c>
      <c r="B145" s="73"/>
      <c r="C145" s="73"/>
      <c r="D145" s="222">
        <f>SUM(D121:D144)</f>
        <v>0</v>
      </c>
      <c r="E145" s="193"/>
      <c r="F145" s="193">
        <f>SUM(F121:F144)</f>
        <v>0</v>
      </c>
      <c r="G145" s="222">
        <f>SUM(G121:G144)</f>
        <v>0</v>
      </c>
      <c r="H145" s="193"/>
      <c r="I145" s="193">
        <f>SUM(I121:I144)</f>
        <v>0</v>
      </c>
      <c r="J145" s="73"/>
      <c r="K145" s="228">
        <f>SUM(K121:K144)</f>
        <v>0</v>
      </c>
      <c r="L145" s="73"/>
      <c r="M145" s="193"/>
      <c r="N145" s="193">
        <f>SUM(N121:N144)</f>
        <v>0</v>
      </c>
      <c r="O145" s="193">
        <f>SUM(O121:O144)</f>
        <v>0</v>
      </c>
      <c r="P145" s="234"/>
    </row>
    <row r="146" spans="1:16" ht="11.25">
      <c r="A146" s="562"/>
      <c r="B146" s="563"/>
      <c r="C146" s="562"/>
      <c r="D146" s="564"/>
      <c r="E146" s="565"/>
      <c r="F146" s="566">
        <f t="shared" ref="F146:F172" si="25">E146*D146</f>
        <v>0</v>
      </c>
      <c r="G146" s="564"/>
      <c r="H146" s="565"/>
      <c r="I146" s="566">
        <f t="shared" ref="I146:I172" si="26">H146*G146</f>
        <v>0</v>
      </c>
      <c r="J146" s="562"/>
      <c r="K146" s="567">
        <f>G146*J146</f>
        <v>0</v>
      </c>
      <c r="L146" s="562"/>
      <c r="M146" s="566">
        <f>H146*L146</f>
        <v>0</v>
      </c>
      <c r="N146" s="566">
        <f>K146*M146</f>
        <v>0</v>
      </c>
      <c r="O146" s="566">
        <f t="shared" ref="O146:O172" si="27">H146*K146</f>
        <v>0</v>
      </c>
      <c r="P146" s="1"/>
    </row>
    <row r="147" spans="1:16" ht="11.25">
      <c r="A147" s="562"/>
      <c r="B147" s="563"/>
      <c r="C147" s="562"/>
      <c r="D147" s="564"/>
      <c r="E147" s="565"/>
      <c r="F147" s="566">
        <f t="shared" si="25"/>
        <v>0</v>
      </c>
      <c r="G147" s="564"/>
      <c r="H147" s="565"/>
      <c r="I147" s="566">
        <f t="shared" si="26"/>
        <v>0</v>
      </c>
      <c r="J147" s="562"/>
      <c r="K147" s="567">
        <f t="shared" ref="K147:K168" si="28">G147*J147</f>
        <v>0</v>
      </c>
      <c r="L147" s="562"/>
      <c r="M147" s="566">
        <f t="shared" ref="M147:M167" si="29">H147*L147</f>
        <v>0</v>
      </c>
      <c r="N147" s="566">
        <f t="shared" ref="N147:N168" si="30">K147*M147</f>
        <v>0</v>
      </c>
      <c r="O147" s="566">
        <f t="shared" si="27"/>
        <v>0</v>
      </c>
      <c r="P147" s="1"/>
    </row>
    <row r="148" spans="1:16" ht="11.25">
      <c r="A148" s="562"/>
      <c r="B148" s="563"/>
      <c r="C148" s="562"/>
      <c r="D148" s="564"/>
      <c r="E148" s="565"/>
      <c r="F148" s="566">
        <f t="shared" si="25"/>
        <v>0</v>
      </c>
      <c r="G148" s="564"/>
      <c r="H148" s="565"/>
      <c r="I148" s="566">
        <f t="shared" si="26"/>
        <v>0</v>
      </c>
      <c r="J148" s="562"/>
      <c r="K148" s="567">
        <f t="shared" si="28"/>
        <v>0</v>
      </c>
      <c r="L148" s="562"/>
      <c r="M148" s="566">
        <f t="shared" si="29"/>
        <v>0</v>
      </c>
      <c r="N148" s="566">
        <f t="shared" si="30"/>
        <v>0</v>
      </c>
      <c r="O148" s="566">
        <f t="shared" si="27"/>
        <v>0</v>
      </c>
      <c r="P148" s="1"/>
    </row>
    <row r="149" spans="1:16" ht="11.25">
      <c r="A149" s="562"/>
      <c r="B149" s="563"/>
      <c r="C149" s="562"/>
      <c r="D149" s="564"/>
      <c r="E149" s="565"/>
      <c r="F149" s="566">
        <f t="shared" si="25"/>
        <v>0</v>
      </c>
      <c r="G149" s="564"/>
      <c r="H149" s="565"/>
      <c r="I149" s="566">
        <f t="shared" si="26"/>
        <v>0</v>
      </c>
      <c r="J149" s="562"/>
      <c r="K149" s="567">
        <f t="shared" si="28"/>
        <v>0</v>
      </c>
      <c r="L149" s="562"/>
      <c r="M149" s="566">
        <f t="shared" si="29"/>
        <v>0</v>
      </c>
      <c r="N149" s="566">
        <f t="shared" si="30"/>
        <v>0</v>
      </c>
      <c r="O149" s="566">
        <f t="shared" si="27"/>
        <v>0</v>
      </c>
      <c r="P149" s="1"/>
    </row>
    <row r="150" spans="1:16" ht="11.25">
      <c r="A150" s="562"/>
      <c r="B150" s="563"/>
      <c r="C150" s="562"/>
      <c r="D150" s="564"/>
      <c r="E150" s="565"/>
      <c r="F150" s="566">
        <f t="shared" si="25"/>
        <v>0</v>
      </c>
      <c r="G150" s="564"/>
      <c r="H150" s="565"/>
      <c r="I150" s="566">
        <f t="shared" si="26"/>
        <v>0</v>
      </c>
      <c r="J150" s="562"/>
      <c r="K150" s="567">
        <f t="shared" si="28"/>
        <v>0</v>
      </c>
      <c r="L150" s="562"/>
      <c r="M150" s="566">
        <f t="shared" si="29"/>
        <v>0</v>
      </c>
      <c r="N150" s="566">
        <f t="shared" si="30"/>
        <v>0</v>
      </c>
      <c r="O150" s="566">
        <f t="shared" si="27"/>
        <v>0</v>
      </c>
      <c r="P150" s="1"/>
    </row>
    <row r="151" spans="1:16" ht="11.25">
      <c r="A151" s="562"/>
      <c r="B151" s="563"/>
      <c r="C151" s="562"/>
      <c r="D151" s="564"/>
      <c r="E151" s="565"/>
      <c r="F151" s="566">
        <f t="shared" si="25"/>
        <v>0</v>
      </c>
      <c r="G151" s="564"/>
      <c r="H151" s="565"/>
      <c r="I151" s="566">
        <f t="shared" si="26"/>
        <v>0</v>
      </c>
      <c r="J151" s="562"/>
      <c r="K151" s="567">
        <f t="shared" si="28"/>
        <v>0</v>
      </c>
      <c r="L151" s="562"/>
      <c r="M151" s="566">
        <f t="shared" si="29"/>
        <v>0</v>
      </c>
      <c r="N151" s="566">
        <f t="shared" si="30"/>
        <v>0</v>
      </c>
      <c r="O151" s="566">
        <f t="shared" si="27"/>
        <v>0</v>
      </c>
      <c r="P151" s="1"/>
    </row>
    <row r="152" spans="1:16" ht="11.25">
      <c r="A152" s="562"/>
      <c r="B152" s="563"/>
      <c r="C152" s="562"/>
      <c r="D152" s="564"/>
      <c r="E152" s="565"/>
      <c r="F152" s="566">
        <f t="shared" si="25"/>
        <v>0</v>
      </c>
      <c r="G152" s="564"/>
      <c r="H152" s="565"/>
      <c r="I152" s="566">
        <f t="shared" si="26"/>
        <v>0</v>
      </c>
      <c r="J152" s="562"/>
      <c r="K152" s="567">
        <f t="shared" si="28"/>
        <v>0</v>
      </c>
      <c r="L152" s="562"/>
      <c r="M152" s="566">
        <f t="shared" si="29"/>
        <v>0</v>
      </c>
      <c r="N152" s="566">
        <f t="shared" si="30"/>
        <v>0</v>
      </c>
      <c r="O152" s="566">
        <f t="shared" si="27"/>
        <v>0</v>
      </c>
      <c r="P152" s="1"/>
    </row>
    <row r="153" spans="1:16" ht="11.25">
      <c r="A153" s="562"/>
      <c r="B153" s="563"/>
      <c r="C153" s="562"/>
      <c r="D153" s="564"/>
      <c r="E153" s="565"/>
      <c r="F153" s="566">
        <f t="shared" si="25"/>
        <v>0</v>
      </c>
      <c r="G153" s="564"/>
      <c r="H153" s="565"/>
      <c r="I153" s="566"/>
      <c r="J153" s="562"/>
      <c r="K153" s="567"/>
      <c r="L153" s="562"/>
      <c r="M153" s="566"/>
      <c r="N153" s="566"/>
      <c r="O153" s="566"/>
      <c r="P153" s="1"/>
    </row>
    <row r="154" spans="1:16" ht="11.25">
      <c r="A154" s="562"/>
      <c r="B154" s="563"/>
      <c r="C154" s="562"/>
      <c r="D154" s="564"/>
      <c r="E154" s="565"/>
      <c r="F154" s="566">
        <f t="shared" si="25"/>
        <v>0</v>
      </c>
      <c r="G154" s="564"/>
      <c r="H154" s="565"/>
      <c r="I154" s="566"/>
      <c r="J154" s="562"/>
      <c r="K154" s="567"/>
      <c r="L154" s="562"/>
      <c r="M154" s="566"/>
      <c r="N154" s="566"/>
      <c r="O154" s="566"/>
      <c r="P154" s="1"/>
    </row>
    <row r="155" spans="1:16" ht="11.25">
      <c r="A155" s="562"/>
      <c r="B155" s="563"/>
      <c r="C155" s="562"/>
      <c r="D155" s="564"/>
      <c r="E155" s="565"/>
      <c r="F155" s="566">
        <f t="shared" si="25"/>
        <v>0</v>
      </c>
      <c r="G155" s="564"/>
      <c r="H155" s="565"/>
      <c r="I155" s="566"/>
      <c r="J155" s="562"/>
      <c r="K155" s="567"/>
      <c r="L155" s="562"/>
      <c r="M155" s="566"/>
      <c r="N155" s="566"/>
      <c r="O155" s="566"/>
      <c r="P155" s="1"/>
    </row>
    <row r="156" spans="1:16" ht="11.25">
      <c r="A156" s="562"/>
      <c r="B156" s="563"/>
      <c r="C156" s="562"/>
      <c r="D156" s="564"/>
      <c r="E156" s="565"/>
      <c r="F156" s="566">
        <f t="shared" si="25"/>
        <v>0</v>
      </c>
      <c r="G156" s="564"/>
      <c r="H156" s="565"/>
      <c r="I156" s="566"/>
      <c r="J156" s="562"/>
      <c r="K156" s="567"/>
      <c r="L156" s="562"/>
      <c r="M156" s="566"/>
      <c r="N156" s="566"/>
      <c r="O156" s="566"/>
      <c r="P156" s="1"/>
    </row>
    <row r="157" spans="1:16" ht="11.25">
      <c r="A157" s="562"/>
      <c r="B157" s="563"/>
      <c r="C157" s="562"/>
      <c r="D157" s="564"/>
      <c r="E157" s="565"/>
      <c r="F157" s="566">
        <f t="shared" si="25"/>
        <v>0</v>
      </c>
      <c r="G157" s="564"/>
      <c r="H157" s="565"/>
      <c r="I157" s="566"/>
      <c r="J157" s="562"/>
      <c r="K157" s="567"/>
      <c r="L157" s="562"/>
      <c r="M157" s="566"/>
      <c r="N157" s="566"/>
      <c r="O157" s="566"/>
      <c r="P157" s="1"/>
    </row>
    <row r="158" spans="1:16" ht="11.25">
      <c r="A158" s="562"/>
      <c r="B158" s="563"/>
      <c r="C158" s="562"/>
      <c r="D158" s="564"/>
      <c r="E158" s="565"/>
      <c r="F158" s="566">
        <f t="shared" si="25"/>
        <v>0</v>
      </c>
      <c r="G158" s="564"/>
      <c r="H158" s="565"/>
      <c r="I158" s="566"/>
      <c r="J158" s="562"/>
      <c r="K158" s="567"/>
      <c r="L158" s="562"/>
      <c r="M158" s="566"/>
      <c r="N158" s="566"/>
      <c r="O158" s="566"/>
      <c r="P158" s="1"/>
    </row>
    <row r="159" spans="1:16" ht="11.25">
      <c r="A159" s="562"/>
      <c r="B159" s="563"/>
      <c r="C159" s="562"/>
      <c r="D159" s="564"/>
      <c r="E159" s="565"/>
      <c r="F159" s="566">
        <f t="shared" si="25"/>
        <v>0</v>
      </c>
      <c r="G159" s="564"/>
      <c r="H159" s="565"/>
      <c r="I159" s="566"/>
      <c r="J159" s="562"/>
      <c r="K159" s="567"/>
      <c r="L159" s="562"/>
      <c r="M159" s="566"/>
      <c r="N159" s="566"/>
      <c r="O159" s="566"/>
      <c r="P159" s="1"/>
    </row>
    <row r="160" spans="1:16" ht="11.25">
      <c r="A160" s="562"/>
      <c r="B160" s="563"/>
      <c r="C160" s="562"/>
      <c r="D160" s="564"/>
      <c r="E160" s="565"/>
      <c r="F160" s="566">
        <f t="shared" si="25"/>
        <v>0</v>
      </c>
      <c r="G160" s="564"/>
      <c r="H160" s="565"/>
      <c r="I160" s="566"/>
      <c r="J160" s="562"/>
      <c r="K160" s="567"/>
      <c r="L160" s="562"/>
      <c r="M160" s="566"/>
      <c r="N160" s="566"/>
      <c r="O160" s="566"/>
      <c r="P160" s="1"/>
    </row>
    <row r="161" spans="1:16" ht="11.25">
      <c r="A161" s="562"/>
      <c r="B161" s="563"/>
      <c r="C161" s="562"/>
      <c r="D161" s="564"/>
      <c r="E161" s="565"/>
      <c r="F161" s="566">
        <f t="shared" si="25"/>
        <v>0</v>
      </c>
      <c r="G161" s="564"/>
      <c r="H161" s="565"/>
      <c r="I161" s="566">
        <f t="shared" si="26"/>
        <v>0</v>
      </c>
      <c r="J161" s="562"/>
      <c r="K161" s="567">
        <f t="shared" si="28"/>
        <v>0</v>
      </c>
      <c r="L161" s="562"/>
      <c r="M161" s="566">
        <f t="shared" si="29"/>
        <v>0</v>
      </c>
      <c r="N161" s="566">
        <f t="shared" si="30"/>
        <v>0</v>
      </c>
      <c r="O161" s="566">
        <f t="shared" si="27"/>
        <v>0</v>
      </c>
      <c r="P161" s="1"/>
    </row>
    <row r="162" spans="1:16" ht="11.25">
      <c r="A162" s="562"/>
      <c r="B162" s="563"/>
      <c r="C162" s="562"/>
      <c r="D162" s="564"/>
      <c r="E162" s="565"/>
      <c r="F162" s="566">
        <f t="shared" si="25"/>
        <v>0</v>
      </c>
      <c r="G162" s="564"/>
      <c r="H162" s="565"/>
      <c r="I162" s="566">
        <f t="shared" si="26"/>
        <v>0</v>
      </c>
      <c r="J162" s="562"/>
      <c r="K162" s="567">
        <f t="shared" si="28"/>
        <v>0</v>
      </c>
      <c r="L162" s="562"/>
      <c r="M162" s="566">
        <f t="shared" si="29"/>
        <v>0</v>
      </c>
      <c r="N162" s="566">
        <f t="shared" si="30"/>
        <v>0</v>
      </c>
      <c r="O162" s="566">
        <f t="shared" si="27"/>
        <v>0</v>
      </c>
      <c r="P162" s="1"/>
    </row>
    <row r="163" spans="1:16" ht="11.25">
      <c r="A163" s="562"/>
      <c r="B163" s="563"/>
      <c r="C163" s="562"/>
      <c r="D163" s="564"/>
      <c r="E163" s="565"/>
      <c r="F163" s="566">
        <f t="shared" si="25"/>
        <v>0</v>
      </c>
      <c r="G163" s="564"/>
      <c r="H163" s="565"/>
      <c r="I163" s="566">
        <f t="shared" si="26"/>
        <v>0</v>
      </c>
      <c r="J163" s="562"/>
      <c r="K163" s="567">
        <f t="shared" si="28"/>
        <v>0</v>
      </c>
      <c r="L163" s="562"/>
      <c r="M163" s="566">
        <f t="shared" si="29"/>
        <v>0</v>
      </c>
      <c r="N163" s="566">
        <f t="shared" si="30"/>
        <v>0</v>
      </c>
      <c r="O163" s="566">
        <f t="shared" si="27"/>
        <v>0</v>
      </c>
      <c r="P163" s="1"/>
    </row>
    <row r="164" spans="1:16" ht="11.25">
      <c r="A164" s="562"/>
      <c r="B164" s="563"/>
      <c r="C164" s="562"/>
      <c r="D164" s="564"/>
      <c r="E164" s="565"/>
      <c r="F164" s="566">
        <f t="shared" si="25"/>
        <v>0</v>
      </c>
      <c r="G164" s="564"/>
      <c r="H164" s="565"/>
      <c r="I164" s="566">
        <f t="shared" si="26"/>
        <v>0</v>
      </c>
      <c r="J164" s="562"/>
      <c r="K164" s="567">
        <f t="shared" si="28"/>
        <v>0</v>
      </c>
      <c r="L164" s="562"/>
      <c r="M164" s="566">
        <f t="shared" si="29"/>
        <v>0</v>
      </c>
      <c r="N164" s="566">
        <f t="shared" si="30"/>
        <v>0</v>
      </c>
      <c r="O164" s="566">
        <f t="shared" si="27"/>
        <v>0</v>
      </c>
      <c r="P164" s="1"/>
    </row>
    <row r="165" spans="1:16" ht="11.25">
      <c r="A165" s="562"/>
      <c r="B165" s="563"/>
      <c r="C165" s="562"/>
      <c r="D165" s="564"/>
      <c r="E165" s="565"/>
      <c r="F165" s="566">
        <f t="shared" si="25"/>
        <v>0</v>
      </c>
      <c r="G165" s="564"/>
      <c r="H165" s="565"/>
      <c r="I165" s="566">
        <f t="shared" si="26"/>
        <v>0</v>
      </c>
      <c r="J165" s="562"/>
      <c r="K165" s="567">
        <f t="shared" si="28"/>
        <v>0</v>
      </c>
      <c r="L165" s="562"/>
      <c r="M165" s="566">
        <f t="shared" si="29"/>
        <v>0</v>
      </c>
      <c r="N165" s="566">
        <f t="shared" si="30"/>
        <v>0</v>
      </c>
      <c r="O165" s="566">
        <f t="shared" si="27"/>
        <v>0</v>
      </c>
      <c r="P165" s="1"/>
    </row>
    <row r="166" spans="1:16" ht="11.25">
      <c r="A166" s="562"/>
      <c r="B166" s="563"/>
      <c r="C166" s="562"/>
      <c r="D166" s="564"/>
      <c r="E166" s="565"/>
      <c r="F166" s="566">
        <f t="shared" si="25"/>
        <v>0</v>
      </c>
      <c r="G166" s="564"/>
      <c r="H166" s="565"/>
      <c r="I166" s="566">
        <f t="shared" si="26"/>
        <v>0</v>
      </c>
      <c r="J166" s="562"/>
      <c r="K166" s="567">
        <f t="shared" si="28"/>
        <v>0</v>
      </c>
      <c r="L166" s="562"/>
      <c r="M166" s="566">
        <f t="shared" si="29"/>
        <v>0</v>
      </c>
      <c r="N166" s="566">
        <f t="shared" si="30"/>
        <v>0</v>
      </c>
      <c r="O166" s="566">
        <f t="shared" si="27"/>
        <v>0</v>
      </c>
      <c r="P166" s="1"/>
    </row>
    <row r="167" spans="1:16" ht="11.25">
      <c r="A167" s="538"/>
      <c r="B167" s="555"/>
      <c r="C167" s="538"/>
      <c r="D167" s="539"/>
      <c r="E167" s="540"/>
      <c r="F167" s="566">
        <f t="shared" si="25"/>
        <v>0</v>
      </c>
      <c r="G167" s="539"/>
      <c r="H167" s="540"/>
      <c r="I167" s="566">
        <f t="shared" si="26"/>
        <v>0</v>
      </c>
      <c r="J167" s="538"/>
      <c r="K167" s="567">
        <f t="shared" si="28"/>
        <v>0</v>
      </c>
      <c r="L167" s="538"/>
      <c r="M167" s="566">
        <f t="shared" si="29"/>
        <v>0</v>
      </c>
      <c r="N167" s="566">
        <f t="shared" si="30"/>
        <v>0</v>
      </c>
      <c r="O167" s="566">
        <f t="shared" si="27"/>
        <v>0</v>
      </c>
      <c r="P167" s="1"/>
    </row>
    <row r="168" spans="1:16" ht="11.25">
      <c r="A168" s="538"/>
      <c r="B168" s="555"/>
      <c r="C168" s="538"/>
      <c r="D168" s="539"/>
      <c r="E168" s="540"/>
      <c r="F168" s="541">
        <f t="shared" si="25"/>
        <v>0</v>
      </c>
      <c r="G168" s="539"/>
      <c r="H168" s="540"/>
      <c r="I168" s="541">
        <f t="shared" si="26"/>
        <v>0</v>
      </c>
      <c r="J168" s="538"/>
      <c r="K168" s="567">
        <f t="shared" si="28"/>
        <v>0</v>
      </c>
      <c r="L168" s="538"/>
      <c r="M168" s="541">
        <f>H168*L168</f>
        <v>0</v>
      </c>
      <c r="N168" s="566">
        <f t="shared" si="30"/>
        <v>0</v>
      </c>
      <c r="O168" s="541">
        <f t="shared" si="27"/>
        <v>0</v>
      </c>
      <c r="P168" s="1"/>
    </row>
    <row r="169" spans="1:16" ht="11.25">
      <c r="A169" s="538"/>
      <c r="B169" s="555"/>
      <c r="C169" s="538"/>
      <c r="D169" s="539"/>
      <c r="E169" s="540"/>
      <c r="F169" s="541">
        <f t="shared" si="25"/>
        <v>0</v>
      </c>
      <c r="G169" s="539"/>
      <c r="H169" s="540"/>
      <c r="I169" s="541">
        <f t="shared" si="26"/>
        <v>0</v>
      </c>
      <c r="J169" s="538"/>
      <c r="K169" s="542">
        <f>G169*J169</f>
        <v>0</v>
      </c>
      <c r="L169" s="538"/>
      <c r="M169" s="541">
        <f>H169*L169</f>
        <v>0</v>
      </c>
      <c r="N169" s="541">
        <f>K169*M169</f>
        <v>0</v>
      </c>
      <c r="O169" s="541">
        <f t="shared" si="27"/>
        <v>0</v>
      </c>
      <c r="P169" s="1"/>
    </row>
    <row r="170" spans="1:16" ht="11.25">
      <c r="A170" s="538"/>
      <c r="B170" s="555"/>
      <c r="C170" s="538"/>
      <c r="D170" s="539"/>
      <c r="E170" s="540"/>
      <c r="F170" s="541">
        <f t="shared" si="25"/>
        <v>0</v>
      </c>
      <c r="G170" s="539"/>
      <c r="H170" s="540"/>
      <c r="I170" s="541">
        <f t="shared" si="26"/>
        <v>0</v>
      </c>
      <c r="J170" s="538"/>
      <c r="K170" s="542">
        <f>G170*J170</f>
        <v>0</v>
      </c>
      <c r="L170" s="538"/>
      <c r="M170" s="541">
        <f>H170*L170</f>
        <v>0</v>
      </c>
      <c r="N170" s="541">
        <f>K170*M170</f>
        <v>0</v>
      </c>
      <c r="O170" s="541">
        <f t="shared" si="27"/>
        <v>0</v>
      </c>
      <c r="P170" s="1"/>
    </row>
    <row r="171" spans="1:16" ht="11.25">
      <c r="A171" s="538"/>
      <c r="B171" s="555"/>
      <c r="C171" s="538"/>
      <c r="D171" s="539"/>
      <c r="E171" s="540"/>
      <c r="F171" s="541">
        <f t="shared" si="25"/>
        <v>0</v>
      </c>
      <c r="G171" s="539"/>
      <c r="H171" s="540"/>
      <c r="I171" s="541">
        <f t="shared" si="26"/>
        <v>0</v>
      </c>
      <c r="J171" s="538"/>
      <c r="K171" s="542">
        <f>G171*J171</f>
        <v>0</v>
      </c>
      <c r="L171" s="538"/>
      <c r="M171" s="541">
        <f>H171*L171</f>
        <v>0</v>
      </c>
      <c r="N171" s="541">
        <f>K171*M171</f>
        <v>0</v>
      </c>
      <c r="O171" s="541">
        <f t="shared" si="27"/>
        <v>0</v>
      </c>
      <c r="P171" s="1"/>
    </row>
    <row r="172" spans="1:16" ht="11.25">
      <c r="A172" s="556"/>
      <c r="B172" s="557"/>
      <c r="C172" s="556"/>
      <c r="D172" s="558"/>
      <c r="E172" s="559"/>
      <c r="F172" s="560">
        <f t="shared" si="25"/>
        <v>0</v>
      </c>
      <c r="G172" s="558"/>
      <c r="H172" s="559"/>
      <c r="I172" s="560">
        <f t="shared" si="26"/>
        <v>0</v>
      </c>
      <c r="J172" s="556"/>
      <c r="K172" s="561">
        <f>G172*J172</f>
        <v>0</v>
      </c>
      <c r="L172" s="556"/>
      <c r="M172" s="560">
        <f>H172*L172</f>
        <v>0</v>
      </c>
      <c r="N172" s="560">
        <f>K172*M172</f>
        <v>0</v>
      </c>
      <c r="O172" s="560">
        <f t="shared" si="27"/>
        <v>0</v>
      </c>
      <c r="P172" s="1"/>
    </row>
    <row r="173" spans="1:16" s="233" customFormat="1" ht="11.25">
      <c r="A173" s="73" t="s">
        <v>64</v>
      </c>
      <c r="B173" s="73"/>
      <c r="C173" s="73"/>
      <c r="D173" s="222">
        <f>SUM(D146:D172)</f>
        <v>0</v>
      </c>
      <c r="E173" s="193"/>
      <c r="F173" s="193">
        <f>SUM(F146:F172)</f>
        <v>0</v>
      </c>
      <c r="G173" s="222">
        <f>SUM(G146:G172)</f>
        <v>0</v>
      </c>
      <c r="H173" s="193"/>
      <c r="I173" s="193">
        <f>SUM(I146:I172)</f>
        <v>0</v>
      </c>
      <c r="J173" s="73"/>
      <c r="K173" s="228">
        <f>SUM(K146:K172)</f>
        <v>0</v>
      </c>
      <c r="L173" s="73"/>
      <c r="M173" s="193"/>
      <c r="N173" s="193">
        <f>SUM(N146:N172)</f>
        <v>0</v>
      </c>
      <c r="O173" s="193">
        <f>SUM(O146:O172)</f>
        <v>0</v>
      </c>
      <c r="P173" s="234"/>
    </row>
    <row r="174" spans="1:16" ht="11.25">
      <c r="A174" s="562"/>
      <c r="B174" s="563"/>
      <c r="C174" s="562"/>
      <c r="D174" s="564"/>
      <c r="E174" s="565"/>
      <c r="F174" s="566">
        <f t="shared" ref="F174:F195" si="31">E174*D174</f>
        <v>0</v>
      </c>
      <c r="G174" s="564"/>
      <c r="H174" s="565"/>
      <c r="I174" s="566">
        <f t="shared" ref="I174:I195" si="32">H174*G174</f>
        <v>0</v>
      </c>
      <c r="J174" s="562"/>
      <c r="K174" s="567">
        <f>G174*J174</f>
        <v>0</v>
      </c>
      <c r="L174" s="562"/>
      <c r="M174" s="566">
        <f>H174*L174</f>
        <v>0</v>
      </c>
      <c r="N174" s="566">
        <f>K174*M174</f>
        <v>0</v>
      </c>
      <c r="O174" s="566">
        <f t="shared" ref="O174:O195" si="33">H174*K174</f>
        <v>0</v>
      </c>
      <c r="P174" s="1"/>
    </row>
    <row r="175" spans="1:16" ht="11.25">
      <c r="A175" s="562"/>
      <c r="B175" s="563"/>
      <c r="C175" s="562"/>
      <c r="D175" s="564"/>
      <c r="E175" s="565"/>
      <c r="F175" s="566">
        <f t="shared" si="31"/>
        <v>0</v>
      </c>
      <c r="G175" s="564"/>
      <c r="H175" s="565"/>
      <c r="I175" s="566">
        <f t="shared" si="32"/>
        <v>0</v>
      </c>
      <c r="J175" s="562"/>
      <c r="K175" s="567">
        <f t="shared" ref="K175:K192" si="34">G175*J175</f>
        <v>0</v>
      </c>
      <c r="L175" s="562"/>
      <c r="M175" s="566">
        <f t="shared" ref="M175:M191" si="35">H175*L175</f>
        <v>0</v>
      </c>
      <c r="N175" s="566">
        <f t="shared" ref="N175:N191" si="36">K175*M175</f>
        <v>0</v>
      </c>
      <c r="O175" s="566">
        <f t="shared" si="33"/>
        <v>0</v>
      </c>
      <c r="P175" s="1"/>
    </row>
    <row r="176" spans="1:16" ht="11.25">
      <c r="A176" s="562"/>
      <c r="B176" s="563"/>
      <c r="C176" s="562"/>
      <c r="D176" s="564"/>
      <c r="E176" s="565"/>
      <c r="F176" s="566">
        <f t="shared" si="31"/>
        <v>0</v>
      </c>
      <c r="G176" s="564"/>
      <c r="H176" s="565"/>
      <c r="I176" s="566">
        <f t="shared" si="32"/>
        <v>0</v>
      </c>
      <c r="J176" s="562"/>
      <c r="K176" s="567">
        <f t="shared" si="34"/>
        <v>0</v>
      </c>
      <c r="L176" s="562"/>
      <c r="M176" s="566">
        <f t="shared" si="35"/>
        <v>0</v>
      </c>
      <c r="N176" s="566">
        <f t="shared" si="36"/>
        <v>0</v>
      </c>
      <c r="O176" s="566">
        <f t="shared" si="33"/>
        <v>0</v>
      </c>
      <c r="P176" s="1"/>
    </row>
    <row r="177" spans="1:16" ht="11.25">
      <c r="A177" s="562"/>
      <c r="B177" s="563"/>
      <c r="C177" s="562"/>
      <c r="D177" s="564"/>
      <c r="E177" s="565"/>
      <c r="F177" s="566">
        <f t="shared" si="31"/>
        <v>0</v>
      </c>
      <c r="G177" s="564"/>
      <c r="H177" s="565"/>
      <c r="I177" s="566">
        <f t="shared" si="32"/>
        <v>0</v>
      </c>
      <c r="J177" s="562"/>
      <c r="K177" s="567">
        <f t="shared" si="34"/>
        <v>0</v>
      </c>
      <c r="L177" s="562"/>
      <c r="M177" s="566">
        <f t="shared" si="35"/>
        <v>0</v>
      </c>
      <c r="N177" s="566">
        <f t="shared" si="36"/>
        <v>0</v>
      </c>
      <c r="O177" s="566">
        <f t="shared" si="33"/>
        <v>0</v>
      </c>
      <c r="P177" s="1"/>
    </row>
    <row r="178" spans="1:16" ht="11.25">
      <c r="A178" s="562"/>
      <c r="B178" s="563"/>
      <c r="C178" s="562"/>
      <c r="D178" s="564"/>
      <c r="E178" s="565"/>
      <c r="F178" s="566">
        <f t="shared" si="31"/>
        <v>0</v>
      </c>
      <c r="G178" s="564"/>
      <c r="H178" s="565"/>
      <c r="I178" s="566">
        <f t="shared" si="32"/>
        <v>0</v>
      </c>
      <c r="J178" s="562"/>
      <c r="K178" s="567">
        <f t="shared" si="34"/>
        <v>0</v>
      </c>
      <c r="L178" s="562"/>
      <c r="M178" s="566">
        <f t="shared" si="35"/>
        <v>0</v>
      </c>
      <c r="N178" s="566">
        <f t="shared" si="36"/>
        <v>0</v>
      </c>
      <c r="O178" s="566">
        <f t="shared" si="33"/>
        <v>0</v>
      </c>
      <c r="P178" s="1"/>
    </row>
    <row r="179" spans="1:16" ht="11.25">
      <c r="A179" s="562"/>
      <c r="B179" s="563"/>
      <c r="C179" s="562"/>
      <c r="D179" s="564"/>
      <c r="E179" s="565"/>
      <c r="F179" s="566">
        <f t="shared" si="31"/>
        <v>0</v>
      </c>
      <c r="G179" s="564"/>
      <c r="H179" s="565"/>
      <c r="I179" s="566">
        <f t="shared" si="32"/>
        <v>0</v>
      </c>
      <c r="J179" s="562"/>
      <c r="K179" s="567">
        <f t="shared" si="34"/>
        <v>0</v>
      </c>
      <c r="L179" s="562"/>
      <c r="M179" s="566">
        <f t="shared" si="35"/>
        <v>0</v>
      </c>
      <c r="N179" s="566">
        <f t="shared" si="36"/>
        <v>0</v>
      </c>
      <c r="O179" s="566">
        <f t="shared" si="33"/>
        <v>0</v>
      </c>
      <c r="P179" s="1"/>
    </row>
    <row r="180" spans="1:16" ht="11.25">
      <c r="A180" s="562"/>
      <c r="B180" s="563"/>
      <c r="C180" s="562"/>
      <c r="D180" s="564"/>
      <c r="E180" s="565"/>
      <c r="F180" s="566">
        <f t="shared" si="31"/>
        <v>0</v>
      </c>
      <c r="G180" s="564"/>
      <c r="H180" s="565"/>
      <c r="I180" s="566">
        <f t="shared" si="32"/>
        <v>0</v>
      </c>
      <c r="J180" s="562"/>
      <c r="K180" s="567">
        <f t="shared" si="34"/>
        <v>0</v>
      </c>
      <c r="L180" s="562"/>
      <c r="M180" s="566">
        <f t="shared" si="35"/>
        <v>0</v>
      </c>
      <c r="N180" s="566">
        <f t="shared" si="36"/>
        <v>0</v>
      </c>
      <c r="O180" s="566">
        <f t="shared" si="33"/>
        <v>0</v>
      </c>
      <c r="P180" s="1"/>
    </row>
    <row r="181" spans="1:16" ht="11.25">
      <c r="A181" s="562"/>
      <c r="B181" s="563"/>
      <c r="C181" s="562"/>
      <c r="D181" s="564"/>
      <c r="E181" s="565"/>
      <c r="F181" s="566">
        <f t="shared" si="31"/>
        <v>0</v>
      </c>
      <c r="G181" s="564"/>
      <c r="H181" s="565"/>
      <c r="I181" s="566">
        <f t="shared" si="32"/>
        <v>0</v>
      </c>
      <c r="J181" s="562"/>
      <c r="K181" s="567">
        <f t="shared" si="34"/>
        <v>0</v>
      </c>
      <c r="L181" s="562"/>
      <c r="M181" s="566">
        <f t="shared" si="35"/>
        <v>0</v>
      </c>
      <c r="N181" s="566">
        <f t="shared" si="36"/>
        <v>0</v>
      </c>
      <c r="O181" s="566">
        <f t="shared" si="33"/>
        <v>0</v>
      </c>
      <c r="P181" s="1"/>
    </row>
    <row r="182" spans="1:16" ht="11.25">
      <c r="A182" s="562"/>
      <c r="B182" s="563"/>
      <c r="C182" s="562"/>
      <c r="D182" s="564"/>
      <c r="E182" s="565"/>
      <c r="F182" s="566">
        <f t="shared" si="31"/>
        <v>0</v>
      </c>
      <c r="G182" s="564"/>
      <c r="H182" s="565"/>
      <c r="I182" s="566">
        <f t="shared" si="32"/>
        <v>0</v>
      </c>
      <c r="J182" s="562"/>
      <c r="K182" s="567">
        <f t="shared" si="34"/>
        <v>0</v>
      </c>
      <c r="L182" s="562"/>
      <c r="M182" s="566">
        <f t="shared" si="35"/>
        <v>0</v>
      </c>
      <c r="N182" s="566">
        <f t="shared" si="36"/>
        <v>0</v>
      </c>
      <c r="O182" s="566">
        <f t="shared" si="33"/>
        <v>0</v>
      </c>
      <c r="P182" s="1"/>
    </row>
    <row r="183" spans="1:16" ht="11.25">
      <c r="A183" s="562"/>
      <c r="B183" s="563"/>
      <c r="C183" s="562"/>
      <c r="D183" s="564"/>
      <c r="E183" s="565"/>
      <c r="F183" s="566">
        <f t="shared" si="31"/>
        <v>0</v>
      </c>
      <c r="G183" s="564"/>
      <c r="H183" s="565"/>
      <c r="I183" s="566">
        <f t="shared" si="32"/>
        <v>0</v>
      </c>
      <c r="J183" s="562"/>
      <c r="K183" s="567">
        <f t="shared" si="34"/>
        <v>0</v>
      </c>
      <c r="L183" s="562"/>
      <c r="M183" s="566">
        <f t="shared" si="35"/>
        <v>0</v>
      </c>
      <c r="N183" s="566">
        <f t="shared" si="36"/>
        <v>0</v>
      </c>
      <c r="O183" s="566">
        <f t="shared" si="33"/>
        <v>0</v>
      </c>
      <c r="P183" s="1"/>
    </row>
    <row r="184" spans="1:16" ht="11.25">
      <c r="A184" s="562"/>
      <c r="B184" s="563"/>
      <c r="C184" s="562"/>
      <c r="D184" s="564"/>
      <c r="E184" s="565"/>
      <c r="F184" s="566">
        <f t="shared" si="31"/>
        <v>0</v>
      </c>
      <c r="G184" s="564"/>
      <c r="H184" s="565"/>
      <c r="I184" s="566">
        <f t="shared" si="32"/>
        <v>0</v>
      </c>
      <c r="J184" s="562"/>
      <c r="K184" s="567">
        <f t="shared" si="34"/>
        <v>0</v>
      </c>
      <c r="L184" s="562"/>
      <c r="M184" s="566">
        <f t="shared" si="35"/>
        <v>0</v>
      </c>
      <c r="N184" s="566">
        <f t="shared" si="36"/>
        <v>0</v>
      </c>
      <c r="O184" s="566">
        <f t="shared" si="33"/>
        <v>0</v>
      </c>
      <c r="P184" s="1"/>
    </row>
    <row r="185" spans="1:16" ht="11.25">
      <c r="A185" s="562"/>
      <c r="B185" s="563"/>
      <c r="C185" s="562"/>
      <c r="D185" s="564"/>
      <c r="E185" s="565"/>
      <c r="F185" s="566">
        <f t="shared" si="31"/>
        <v>0</v>
      </c>
      <c r="G185" s="564"/>
      <c r="H185" s="565"/>
      <c r="I185" s="566">
        <f t="shared" si="32"/>
        <v>0</v>
      </c>
      <c r="J185" s="562"/>
      <c r="K185" s="567">
        <f t="shared" si="34"/>
        <v>0</v>
      </c>
      <c r="L185" s="562"/>
      <c r="M185" s="566">
        <f t="shared" si="35"/>
        <v>0</v>
      </c>
      <c r="N185" s="566">
        <f t="shared" si="36"/>
        <v>0</v>
      </c>
      <c r="O185" s="566">
        <f t="shared" si="33"/>
        <v>0</v>
      </c>
      <c r="P185" s="1"/>
    </row>
    <row r="186" spans="1:16" ht="11.25">
      <c r="A186" s="562"/>
      <c r="B186" s="563"/>
      <c r="C186" s="562"/>
      <c r="D186" s="564"/>
      <c r="E186" s="565"/>
      <c r="F186" s="566">
        <f t="shared" si="31"/>
        <v>0</v>
      </c>
      <c r="G186" s="564"/>
      <c r="H186" s="565"/>
      <c r="I186" s="566">
        <f t="shared" si="32"/>
        <v>0</v>
      </c>
      <c r="J186" s="562"/>
      <c r="K186" s="567">
        <f t="shared" si="34"/>
        <v>0</v>
      </c>
      <c r="L186" s="562"/>
      <c r="M186" s="566">
        <f t="shared" si="35"/>
        <v>0</v>
      </c>
      <c r="N186" s="566">
        <f t="shared" si="36"/>
        <v>0</v>
      </c>
      <c r="O186" s="566">
        <f t="shared" si="33"/>
        <v>0</v>
      </c>
      <c r="P186" s="1"/>
    </row>
    <row r="187" spans="1:16" ht="11.25">
      <c r="A187" s="562"/>
      <c r="B187" s="563"/>
      <c r="C187" s="562"/>
      <c r="D187" s="564"/>
      <c r="E187" s="565"/>
      <c r="F187" s="566">
        <f t="shared" si="31"/>
        <v>0</v>
      </c>
      <c r="G187" s="564"/>
      <c r="H187" s="565"/>
      <c r="I187" s="566">
        <f t="shared" si="32"/>
        <v>0</v>
      </c>
      <c r="J187" s="562"/>
      <c r="K187" s="567">
        <f t="shared" si="34"/>
        <v>0</v>
      </c>
      <c r="L187" s="562"/>
      <c r="M187" s="566">
        <f t="shared" si="35"/>
        <v>0</v>
      </c>
      <c r="N187" s="566">
        <f t="shared" si="36"/>
        <v>0</v>
      </c>
      <c r="O187" s="566">
        <f t="shared" si="33"/>
        <v>0</v>
      </c>
      <c r="P187" s="1"/>
    </row>
    <row r="188" spans="1:16" ht="11.25">
      <c r="A188" s="562"/>
      <c r="B188" s="563"/>
      <c r="C188" s="562"/>
      <c r="D188" s="564"/>
      <c r="E188" s="565"/>
      <c r="F188" s="566">
        <f t="shared" si="31"/>
        <v>0</v>
      </c>
      <c r="G188" s="564"/>
      <c r="H188" s="565"/>
      <c r="I188" s="566">
        <f t="shared" si="32"/>
        <v>0</v>
      </c>
      <c r="J188" s="562"/>
      <c r="K188" s="567">
        <f t="shared" si="34"/>
        <v>0</v>
      </c>
      <c r="L188" s="562"/>
      <c r="M188" s="566">
        <f t="shared" si="35"/>
        <v>0</v>
      </c>
      <c r="N188" s="566">
        <f t="shared" si="36"/>
        <v>0</v>
      </c>
      <c r="O188" s="566">
        <f t="shared" si="33"/>
        <v>0</v>
      </c>
      <c r="P188" s="1"/>
    </row>
    <row r="189" spans="1:16" ht="11.25">
      <c r="A189" s="562"/>
      <c r="B189" s="563"/>
      <c r="C189" s="562"/>
      <c r="D189" s="564"/>
      <c r="E189" s="565"/>
      <c r="F189" s="566">
        <f t="shared" si="31"/>
        <v>0</v>
      </c>
      <c r="G189" s="564"/>
      <c r="H189" s="565"/>
      <c r="I189" s="566">
        <f t="shared" si="32"/>
        <v>0</v>
      </c>
      <c r="J189" s="562"/>
      <c r="K189" s="567">
        <f t="shared" si="34"/>
        <v>0</v>
      </c>
      <c r="L189" s="562"/>
      <c r="M189" s="566">
        <f t="shared" si="35"/>
        <v>0</v>
      </c>
      <c r="N189" s="566">
        <f t="shared" si="36"/>
        <v>0</v>
      </c>
      <c r="O189" s="566">
        <f t="shared" si="33"/>
        <v>0</v>
      </c>
      <c r="P189" s="1"/>
    </row>
    <row r="190" spans="1:16" ht="11.25">
      <c r="A190" s="538"/>
      <c r="B190" s="555"/>
      <c r="C190" s="538"/>
      <c r="D190" s="539"/>
      <c r="E190" s="540"/>
      <c r="F190" s="566">
        <f t="shared" si="31"/>
        <v>0</v>
      </c>
      <c r="G190" s="539"/>
      <c r="H190" s="540"/>
      <c r="I190" s="566">
        <f t="shared" si="32"/>
        <v>0</v>
      </c>
      <c r="J190" s="538"/>
      <c r="K190" s="567">
        <f t="shared" si="34"/>
        <v>0</v>
      </c>
      <c r="L190" s="538"/>
      <c r="M190" s="566">
        <f t="shared" si="35"/>
        <v>0</v>
      </c>
      <c r="N190" s="566">
        <f t="shared" si="36"/>
        <v>0</v>
      </c>
      <c r="O190" s="541">
        <f t="shared" si="33"/>
        <v>0</v>
      </c>
      <c r="P190" s="1"/>
    </row>
    <row r="191" spans="1:16" ht="11.25">
      <c r="A191" s="538"/>
      <c r="B191" s="555"/>
      <c r="C191" s="538"/>
      <c r="D191" s="539"/>
      <c r="E191" s="540"/>
      <c r="F191" s="566">
        <f t="shared" si="31"/>
        <v>0</v>
      </c>
      <c r="G191" s="539"/>
      <c r="H191" s="540"/>
      <c r="I191" s="566">
        <f t="shared" si="32"/>
        <v>0</v>
      </c>
      <c r="J191" s="538"/>
      <c r="K191" s="567">
        <f t="shared" si="34"/>
        <v>0</v>
      </c>
      <c r="L191" s="538"/>
      <c r="M191" s="566">
        <f t="shared" si="35"/>
        <v>0</v>
      </c>
      <c r="N191" s="566">
        <f t="shared" si="36"/>
        <v>0</v>
      </c>
      <c r="O191" s="541">
        <f t="shared" si="33"/>
        <v>0</v>
      </c>
      <c r="P191" s="1"/>
    </row>
    <row r="192" spans="1:16" ht="11.25">
      <c r="A192" s="538"/>
      <c r="B192" s="555"/>
      <c r="C192" s="538"/>
      <c r="D192" s="539"/>
      <c r="E192" s="540"/>
      <c r="F192" s="541">
        <f t="shared" si="31"/>
        <v>0</v>
      </c>
      <c r="G192" s="539"/>
      <c r="H192" s="540"/>
      <c r="I192" s="541">
        <f t="shared" si="32"/>
        <v>0</v>
      </c>
      <c r="J192" s="538"/>
      <c r="K192" s="567">
        <f t="shared" si="34"/>
        <v>0</v>
      </c>
      <c r="L192" s="538"/>
      <c r="M192" s="541">
        <f>H192*L192</f>
        <v>0</v>
      </c>
      <c r="N192" s="541">
        <f>K192*M192</f>
        <v>0</v>
      </c>
      <c r="O192" s="541">
        <f t="shared" si="33"/>
        <v>0</v>
      </c>
      <c r="P192" s="1"/>
    </row>
    <row r="193" spans="1:16" ht="11.25">
      <c r="A193" s="538"/>
      <c r="B193" s="555"/>
      <c r="C193" s="538"/>
      <c r="D193" s="539"/>
      <c r="E193" s="540"/>
      <c r="F193" s="541">
        <f t="shared" si="31"/>
        <v>0</v>
      </c>
      <c r="G193" s="539"/>
      <c r="H193" s="540"/>
      <c r="I193" s="541">
        <f t="shared" si="32"/>
        <v>0</v>
      </c>
      <c r="J193" s="538"/>
      <c r="K193" s="542">
        <f>G193*J193</f>
        <v>0</v>
      </c>
      <c r="L193" s="538"/>
      <c r="M193" s="541">
        <f>H193*L193</f>
        <v>0</v>
      </c>
      <c r="N193" s="541">
        <f>K193*M193</f>
        <v>0</v>
      </c>
      <c r="O193" s="541">
        <f t="shared" si="33"/>
        <v>0</v>
      </c>
      <c r="P193" s="1"/>
    </row>
    <row r="194" spans="1:16" ht="11.25">
      <c r="A194" s="538"/>
      <c r="B194" s="555"/>
      <c r="C194" s="538"/>
      <c r="D194" s="539"/>
      <c r="E194" s="540"/>
      <c r="F194" s="541">
        <f t="shared" si="31"/>
        <v>0</v>
      </c>
      <c r="G194" s="539"/>
      <c r="H194" s="540"/>
      <c r="I194" s="541">
        <f t="shared" si="32"/>
        <v>0</v>
      </c>
      <c r="J194" s="538"/>
      <c r="K194" s="542">
        <f>G194*J194</f>
        <v>0</v>
      </c>
      <c r="L194" s="538"/>
      <c r="M194" s="541">
        <f>H194*L194</f>
        <v>0</v>
      </c>
      <c r="N194" s="541">
        <f>K194*M194</f>
        <v>0</v>
      </c>
      <c r="O194" s="541">
        <f t="shared" si="33"/>
        <v>0</v>
      </c>
      <c r="P194" s="1"/>
    </row>
    <row r="195" spans="1:16" ht="11.25">
      <c r="A195" s="538"/>
      <c r="B195" s="555"/>
      <c r="C195" s="538"/>
      <c r="D195" s="539"/>
      <c r="E195" s="540"/>
      <c r="F195" s="541">
        <f t="shared" si="31"/>
        <v>0</v>
      </c>
      <c r="G195" s="539"/>
      <c r="H195" s="540"/>
      <c r="I195" s="541">
        <f t="shared" si="32"/>
        <v>0</v>
      </c>
      <c r="J195" s="538"/>
      <c r="K195" s="542">
        <f>G195*J195</f>
        <v>0</v>
      </c>
      <c r="L195" s="538"/>
      <c r="M195" s="541">
        <f>H195*L195</f>
        <v>0</v>
      </c>
      <c r="N195" s="541">
        <f>K195*M195</f>
        <v>0</v>
      </c>
      <c r="O195" s="541">
        <f t="shared" si="33"/>
        <v>0</v>
      </c>
      <c r="P195" s="1"/>
    </row>
    <row r="196" spans="1:16" s="233" customFormat="1" ht="12" thickBot="1">
      <c r="A196" s="187" t="s">
        <v>65</v>
      </c>
      <c r="B196" s="187"/>
      <c r="C196" s="186"/>
      <c r="D196" s="226">
        <f>SUM(D174:D195)</f>
        <v>0</v>
      </c>
      <c r="E196" s="218"/>
      <c r="F196" s="218">
        <f>SUM(F174:F195)</f>
        <v>0</v>
      </c>
      <c r="G196" s="226">
        <f>SUM(G174:G195)</f>
        <v>0</v>
      </c>
      <c r="H196" s="218"/>
      <c r="I196" s="218">
        <f>SUM(I174:I195)</f>
        <v>0</v>
      </c>
      <c r="J196" s="186"/>
      <c r="K196" s="232">
        <f>SUM(K174:K195)</f>
        <v>0</v>
      </c>
      <c r="L196" s="186"/>
      <c r="M196" s="218"/>
      <c r="N196" s="219">
        <f>SUM(N174:N195)</f>
        <v>0</v>
      </c>
      <c r="O196" s="220">
        <f>SUM(O174:O195)</f>
        <v>0</v>
      </c>
      <c r="P196" s="234"/>
    </row>
    <row r="197" spans="1:16" ht="12" thickTop="1">
      <c r="A197" s="240" t="s">
        <v>668</v>
      </c>
      <c r="B197" s="433"/>
      <c r="C197" s="493"/>
      <c r="D197" s="494"/>
      <c r="E197" s="495"/>
      <c r="F197" s="496">
        <f>F206</f>
        <v>0</v>
      </c>
      <c r="G197" s="494"/>
      <c r="H197" s="497"/>
      <c r="I197" s="496">
        <f>I206</f>
        <v>0</v>
      </c>
      <c r="J197" s="498"/>
      <c r="K197" s="494"/>
      <c r="L197" s="498"/>
      <c r="M197" s="497"/>
      <c r="N197" s="496">
        <f>N206</f>
        <v>0</v>
      </c>
      <c r="O197" s="499">
        <f>O206</f>
        <v>0</v>
      </c>
      <c r="P197" s="1"/>
    </row>
    <row r="198" spans="1:16" ht="11.25">
      <c r="A198" s="568"/>
      <c r="B198" s="569"/>
      <c r="C198" s="570"/>
      <c r="D198" s="571"/>
      <c r="E198" s="572"/>
      <c r="F198" s="573">
        <f t="shared" ref="F198:F205" si="37">E198*D198</f>
        <v>0</v>
      </c>
      <c r="G198" s="571"/>
      <c r="H198" s="574"/>
      <c r="I198" s="573">
        <f t="shared" ref="I198:I205" si="38">H198*G198</f>
        <v>0</v>
      </c>
      <c r="J198" s="575"/>
      <c r="K198" s="576">
        <f t="shared" ref="K198:K205" si="39">G198*J198</f>
        <v>0</v>
      </c>
      <c r="L198" s="575"/>
      <c r="M198" s="577">
        <f t="shared" ref="M198:M205" si="40">H198*L198</f>
        <v>0</v>
      </c>
      <c r="N198" s="573">
        <f t="shared" ref="N198:N205" si="41">K198*M198</f>
        <v>0</v>
      </c>
      <c r="O198" s="573">
        <f t="shared" ref="O198:O205" si="42">H198*K198</f>
        <v>0</v>
      </c>
      <c r="P198" s="1"/>
    </row>
    <row r="199" spans="1:16" ht="11.25">
      <c r="A199" s="568"/>
      <c r="B199" s="569"/>
      <c r="C199" s="570"/>
      <c r="D199" s="571"/>
      <c r="E199" s="572"/>
      <c r="F199" s="573">
        <f t="shared" si="37"/>
        <v>0</v>
      </c>
      <c r="G199" s="571"/>
      <c r="H199" s="574"/>
      <c r="I199" s="573">
        <f t="shared" si="38"/>
        <v>0</v>
      </c>
      <c r="J199" s="575"/>
      <c r="K199" s="576">
        <f t="shared" si="39"/>
        <v>0</v>
      </c>
      <c r="L199" s="575"/>
      <c r="M199" s="577">
        <f t="shared" si="40"/>
        <v>0</v>
      </c>
      <c r="N199" s="573">
        <f t="shared" si="41"/>
        <v>0</v>
      </c>
      <c r="O199" s="573">
        <f t="shared" si="42"/>
        <v>0</v>
      </c>
      <c r="P199" s="1"/>
    </row>
    <row r="200" spans="1:16" ht="11.25">
      <c r="A200" s="568"/>
      <c r="B200" s="569"/>
      <c r="C200" s="570"/>
      <c r="D200" s="571"/>
      <c r="E200" s="572"/>
      <c r="F200" s="573">
        <f t="shared" si="37"/>
        <v>0</v>
      </c>
      <c r="G200" s="571"/>
      <c r="H200" s="574"/>
      <c r="I200" s="573">
        <f t="shared" si="38"/>
        <v>0</v>
      </c>
      <c r="J200" s="575"/>
      <c r="K200" s="576">
        <f t="shared" si="39"/>
        <v>0</v>
      </c>
      <c r="L200" s="575"/>
      <c r="M200" s="577">
        <f t="shared" si="40"/>
        <v>0</v>
      </c>
      <c r="N200" s="573">
        <f t="shared" si="41"/>
        <v>0</v>
      </c>
      <c r="O200" s="573">
        <f t="shared" si="42"/>
        <v>0</v>
      </c>
      <c r="P200" s="1"/>
    </row>
    <row r="201" spans="1:16" ht="11.25">
      <c r="A201" s="568"/>
      <c r="B201" s="569"/>
      <c r="C201" s="570"/>
      <c r="D201" s="571"/>
      <c r="E201" s="572"/>
      <c r="F201" s="573">
        <f t="shared" si="37"/>
        <v>0</v>
      </c>
      <c r="G201" s="571"/>
      <c r="H201" s="574"/>
      <c r="I201" s="573">
        <f t="shared" si="38"/>
        <v>0</v>
      </c>
      <c r="J201" s="575"/>
      <c r="K201" s="576">
        <f t="shared" si="39"/>
        <v>0</v>
      </c>
      <c r="L201" s="575"/>
      <c r="M201" s="577">
        <f t="shared" si="40"/>
        <v>0</v>
      </c>
      <c r="N201" s="573">
        <f t="shared" si="41"/>
        <v>0</v>
      </c>
      <c r="O201" s="573">
        <f t="shared" si="42"/>
        <v>0</v>
      </c>
      <c r="P201" s="1"/>
    </row>
    <row r="202" spans="1:16" ht="11.25">
      <c r="A202" s="568"/>
      <c r="B202" s="569"/>
      <c r="C202" s="570"/>
      <c r="D202" s="571"/>
      <c r="E202" s="572"/>
      <c r="F202" s="573">
        <f t="shared" si="37"/>
        <v>0</v>
      </c>
      <c r="G202" s="571"/>
      <c r="H202" s="574"/>
      <c r="I202" s="573">
        <f t="shared" si="38"/>
        <v>0</v>
      </c>
      <c r="J202" s="575"/>
      <c r="K202" s="576">
        <f t="shared" si="39"/>
        <v>0</v>
      </c>
      <c r="L202" s="575"/>
      <c r="M202" s="577">
        <f t="shared" si="40"/>
        <v>0</v>
      </c>
      <c r="N202" s="573">
        <f t="shared" si="41"/>
        <v>0</v>
      </c>
      <c r="O202" s="573">
        <f t="shared" si="42"/>
        <v>0</v>
      </c>
      <c r="P202" s="1"/>
    </row>
    <row r="203" spans="1:16" ht="11.25">
      <c r="A203" s="568"/>
      <c r="B203" s="569"/>
      <c r="C203" s="570"/>
      <c r="D203" s="571"/>
      <c r="E203" s="572"/>
      <c r="F203" s="573">
        <f t="shared" si="37"/>
        <v>0</v>
      </c>
      <c r="G203" s="571"/>
      <c r="H203" s="574"/>
      <c r="I203" s="573">
        <f t="shared" si="38"/>
        <v>0</v>
      </c>
      <c r="J203" s="575"/>
      <c r="K203" s="576">
        <f t="shared" si="39"/>
        <v>0</v>
      </c>
      <c r="L203" s="575"/>
      <c r="M203" s="577">
        <f t="shared" si="40"/>
        <v>0</v>
      </c>
      <c r="N203" s="573">
        <f t="shared" si="41"/>
        <v>0</v>
      </c>
      <c r="O203" s="573">
        <f t="shared" si="42"/>
        <v>0</v>
      </c>
      <c r="P203" s="1"/>
    </row>
    <row r="204" spans="1:16" ht="11.25">
      <c r="A204" s="568"/>
      <c r="B204" s="569"/>
      <c r="C204" s="570"/>
      <c r="D204" s="571"/>
      <c r="E204" s="572"/>
      <c r="F204" s="573">
        <f t="shared" si="37"/>
        <v>0</v>
      </c>
      <c r="G204" s="571"/>
      <c r="H204" s="574"/>
      <c r="I204" s="573">
        <f t="shared" si="38"/>
        <v>0</v>
      </c>
      <c r="J204" s="575"/>
      <c r="K204" s="576">
        <f t="shared" si="39"/>
        <v>0</v>
      </c>
      <c r="L204" s="575"/>
      <c r="M204" s="577">
        <f t="shared" si="40"/>
        <v>0</v>
      </c>
      <c r="N204" s="573">
        <f t="shared" si="41"/>
        <v>0</v>
      </c>
      <c r="O204" s="573">
        <f t="shared" si="42"/>
        <v>0</v>
      </c>
      <c r="P204" s="1"/>
    </row>
    <row r="205" spans="1:16" ht="11.25">
      <c r="A205" s="568"/>
      <c r="B205" s="569"/>
      <c r="C205" s="570"/>
      <c r="D205" s="571"/>
      <c r="E205" s="572"/>
      <c r="F205" s="573">
        <f t="shared" si="37"/>
        <v>0</v>
      </c>
      <c r="G205" s="571"/>
      <c r="H205" s="574"/>
      <c r="I205" s="573">
        <f t="shared" si="38"/>
        <v>0</v>
      </c>
      <c r="J205" s="575"/>
      <c r="K205" s="576">
        <f t="shared" si="39"/>
        <v>0</v>
      </c>
      <c r="L205" s="575"/>
      <c r="M205" s="577">
        <f t="shared" si="40"/>
        <v>0</v>
      </c>
      <c r="N205" s="573">
        <f t="shared" si="41"/>
        <v>0</v>
      </c>
      <c r="O205" s="573">
        <f t="shared" si="42"/>
        <v>0</v>
      </c>
      <c r="P205" s="1"/>
    </row>
    <row r="206" spans="1:16" s="233" customFormat="1" ht="12" thickBot="1">
      <c r="A206" s="187" t="s">
        <v>63</v>
      </c>
      <c r="B206" s="412"/>
      <c r="C206" s="186"/>
      <c r="D206" s="226">
        <f>SUM(D198:D205)</f>
        <v>0</v>
      </c>
      <c r="E206" s="218"/>
      <c r="F206" s="218">
        <f>SUM(F198:F205)</f>
        <v>0</v>
      </c>
      <c r="G206" s="226">
        <f>SUM(G198:G205)</f>
        <v>0</v>
      </c>
      <c r="H206" s="218"/>
      <c r="I206" s="218">
        <f>SUM(I198:I205)</f>
        <v>0</v>
      </c>
      <c r="J206" s="186"/>
      <c r="K206" s="232">
        <f>SUM(K198:K205)</f>
        <v>0</v>
      </c>
      <c r="L206" s="186"/>
      <c r="M206" s="218"/>
      <c r="N206" s="219">
        <f>SUM(N198:N205)</f>
        <v>0</v>
      </c>
      <c r="O206" s="220">
        <f>SUM(O198:O205)</f>
        <v>0</v>
      </c>
      <c r="P206" s="234"/>
    </row>
    <row r="207" spans="1:16" s="1" customFormat="1" ht="2.25" hidden="1" customHeight="1" thickTop="1"/>
    <row r="208" spans="1:16" ht="2.25" hidden="1" customHeight="1">
      <c r="P208" s="1"/>
    </row>
    <row r="209" spans="16:16" ht="2.25" hidden="1" customHeight="1">
      <c r="P209" s="1"/>
    </row>
    <row r="1048493" ht="1.5" hidden="1" customHeight="1"/>
  </sheetData>
  <sheetProtection algorithmName="SHA-512" hashValue="VtdFji0qBIELv0sOO1e+Qf+vQG+nua4vUDM0tmE8bA9bdnsKOXDVEOWyZ8gBx4t9TkmE51j1fzqy9iviJkmWbg==" saltValue="OWFR4Y+56HqmsDjbaPASfw==" spinCount="100000" sheet="1" objects="1" scenarios="1" selectLockedCells="1"/>
  <dataConsolidate/>
  <mergeCells count="15">
    <mergeCell ref="A12:A15"/>
    <mergeCell ref="B12:B15"/>
    <mergeCell ref="D12:F12"/>
    <mergeCell ref="G12:I12"/>
    <mergeCell ref="J12:O12"/>
    <mergeCell ref="J13:K13"/>
    <mergeCell ref="L13:M13"/>
    <mergeCell ref="A10:B10"/>
    <mergeCell ref="B7:G7"/>
    <mergeCell ref="A1:P1"/>
    <mergeCell ref="A2:P2"/>
    <mergeCell ref="A3:P3"/>
    <mergeCell ref="B5:G5"/>
    <mergeCell ref="B6:G6"/>
    <mergeCell ref="B8:G8"/>
  </mergeCells>
  <pageMargins left="2.9166666666666668E-3" right="0.7" top="2.9166666666666668E-3" bottom="0.75" header="0.3" footer="0.3"/>
  <pageSetup scale="40" orientation="landscape"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0000000}">
          <x14:formula1>
            <xm:f>DESPLEGABLES!$AK$2:$AK$11</xm:f>
          </x14:formula1>
          <xm:sqref>B63:B80 B82:B98 B100:B118 B121:B144 B146:B172 B174:B195</xm:sqref>
        </x14:dataValidation>
        <x14:dataValidation type="list" allowBlank="1" showInputMessage="1" showErrorMessage="1" xr:uid="{00000000-0002-0000-0300-000001000000}">
          <x14:formula1>
            <xm:f>DESPLEGABLES!$AE$11:$AE$15</xm:f>
          </x14:formula1>
          <xm:sqref>A21:A22</xm:sqref>
        </x14:dataValidation>
        <x14:dataValidation type="list" allowBlank="1" showInputMessage="1" showErrorMessage="1" xr:uid="{00000000-0002-0000-0300-000002000000}">
          <x14:formula1>
            <xm:f>DESPLEGABLES!$AE$18:$AE$19</xm:f>
          </x14:formula1>
          <xm:sqref>A34:A35</xm:sqref>
        </x14:dataValidation>
        <x14:dataValidation type="list" allowBlank="1" showInputMessage="1" showErrorMessage="1" xr:uid="{00000000-0002-0000-0300-000003000000}">
          <x14:formula1>
            <xm:f>DESPLEGABLES!$AH$36:$AH$47</xm:f>
          </x14:formula1>
          <xm:sqref>A198:A204</xm:sqref>
        </x14:dataValidation>
        <x14:dataValidation type="list" allowBlank="1" showInputMessage="1" showErrorMessage="1" xr:uid="{00000000-0002-0000-0300-000004000000}">
          <x14:formula1>
            <xm:f>DESPLEGABLES!$AH$17:$AH$31</xm:f>
          </x14:formula1>
          <xm:sqref>A45:A47</xm:sqref>
        </x14:dataValidation>
        <x14:dataValidation type="list" allowBlank="1" showInputMessage="1" showErrorMessage="1" xr:uid="{00000000-0002-0000-0300-000005000000}">
          <x14:formula1>
            <xm:f>DESPLEGABLES!$Y$50:$Y$57</xm:f>
          </x14:formula1>
          <xm:sqref>A52:A54</xm:sqref>
        </x14:dataValidation>
        <x14:dataValidation type="list" allowBlank="1" showInputMessage="1" showErrorMessage="1" xr:uid="{00000000-0002-0000-0300-000006000000}">
          <x14:formula1>
            <xm:f>DESPLEGABLES!$Y$77:$Y$78</xm:f>
          </x14:formula1>
          <xm:sqref>A27:A28</xm:sqref>
        </x14:dataValidation>
        <x14:dataValidation type="list" allowBlank="1" showInputMessage="1" showErrorMessage="1" xr:uid="{00000000-0002-0000-0300-000007000000}">
          <x14:formula1>
            <xm:f>DESPLEGABLES!$Y$82:$Y$83</xm:f>
          </x14:formula1>
          <xm:sqref>A31</xm:sqref>
        </x14:dataValidation>
        <x14:dataValidation type="list" allowBlank="1" showInputMessage="1" showErrorMessage="1" xr:uid="{00000000-0002-0000-0300-000008000000}">
          <x14:formula1>
            <xm:f>DESPLEGABLES!$AE$63:$AE$63</xm:f>
          </x14:formula1>
          <xm:sqref>A19</xm:sqref>
        </x14:dataValidation>
        <x14:dataValidation type="list" allowBlank="1" showInputMessage="1" showErrorMessage="1" xr:uid="{00000000-0002-0000-0300-000009000000}">
          <x14:formula1>
            <xm:f>DESPLEGABLES!$AE$23:$AE$58</xm:f>
          </x14:formula1>
          <xm:sqref>A38:A42</xm:sqref>
        </x14:dataValidation>
        <x14:dataValidation type="list" allowBlank="1" showInputMessage="1" showErrorMessage="1" xr:uid="{00000000-0002-0000-0300-00000A000000}">
          <x14:formula1>
            <xm:f>DESPLEGABLES!$A$2:$A$226</xm:f>
          </x14:formula1>
          <xm:sqref>B5:G5</xm:sqref>
        </x14:dataValidation>
        <x14:dataValidation type="list" allowBlank="1" showInputMessage="1" showErrorMessage="1" xr:uid="{00000000-0002-0000-0300-00000B000000}">
          <x14:formula1>
            <xm:f>DESPLEGABLES!$D$2:$D$70</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L235"/>
  <sheetViews>
    <sheetView topLeftCell="A45" zoomScaleNormal="100" workbookViewId="0">
      <selection activeCell="D55" sqref="D55:E56"/>
    </sheetView>
  </sheetViews>
  <sheetFormatPr baseColWidth="10" defaultColWidth="11.42578125" defaultRowHeight="15"/>
  <cols>
    <col min="1" max="1" width="8.140625" customWidth="1"/>
    <col min="2" max="2" width="92.42578125" customWidth="1"/>
    <col min="3" max="3" width="3.140625" customWidth="1"/>
    <col min="4" max="4" width="78.140625" customWidth="1"/>
    <col min="5" max="5" width="5" bestFit="1" customWidth="1"/>
    <col min="6" max="6" width="3.140625" customWidth="1"/>
    <col min="7" max="7" width="30.140625" customWidth="1"/>
    <col min="8" max="8" width="5.5703125" style="637" customWidth="1"/>
    <col min="9" max="9" width="3.140625" customWidth="1"/>
    <col min="10" max="10" width="40.85546875" bestFit="1" customWidth="1"/>
    <col min="11" max="11" width="4.140625" style="636" bestFit="1" customWidth="1"/>
    <col min="12" max="12" width="3.140625" customWidth="1"/>
    <col min="13" max="13" width="48.85546875" bestFit="1" customWidth="1"/>
    <col min="14" max="14" width="4.140625" style="636" bestFit="1" customWidth="1"/>
    <col min="15" max="15" width="3.140625" customWidth="1"/>
    <col min="16" max="16" width="64.7109375" bestFit="1" customWidth="1"/>
    <col min="17" max="17" width="4.140625" style="636" bestFit="1" customWidth="1"/>
    <col min="18" max="18" width="3.140625" customWidth="1"/>
    <col min="19" max="19" width="51.42578125" customWidth="1"/>
    <col min="20" max="20" width="7.42578125" style="637" customWidth="1"/>
    <col min="21" max="21" width="3.140625" customWidth="1"/>
    <col min="22" max="22" width="70.42578125" customWidth="1"/>
    <col min="23" max="23" width="4.140625" style="637" customWidth="1"/>
    <col min="24" max="24" width="3.140625" customWidth="1"/>
    <col min="25" max="25" width="62.140625" customWidth="1"/>
    <col min="26" max="26" width="4.140625" style="636" customWidth="1"/>
    <col min="27" max="27" width="3.140625" customWidth="1"/>
    <col min="28" max="28" width="77.28515625" customWidth="1"/>
    <col min="29" max="29" width="4.140625" style="637" customWidth="1"/>
    <col min="30" max="30" width="3.140625" customWidth="1"/>
    <col min="31" max="31" width="87" customWidth="1"/>
    <col min="32" max="32" width="4.140625" style="636" customWidth="1"/>
    <col min="33" max="33" width="3" customWidth="1"/>
    <col min="34" max="34" width="54.85546875" bestFit="1" customWidth="1"/>
    <col min="35" max="35" width="4.140625" style="636" bestFit="1" customWidth="1"/>
    <col min="36" max="36" width="3.140625" customWidth="1"/>
    <col min="37" max="37" width="58" customWidth="1"/>
  </cols>
  <sheetData>
    <row r="1" spans="1:37" ht="15" customHeight="1">
      <c r="A1" s="625" t="s">
        <v>106</v>
      </c>
      <c r="B1" s="626" t="s">
        <v>107</v>
      </c>
      <c r="D1" s="627" t="s">
        <v>913</v>
      </c>
      <c r="E1" s="628" t="s">
        <v>519</v>
      </c>
      <c r="F1" s="629"/>
      <c r="G1" s="627" t="s">
        <v>489</v>
      </c>
      <c r="H1" s="630" t="s">
        <v>373</v>
      </c>
      <c r="I1" s="629"/>
      <c r="J1" s="631" t="s">
        <v>436</v>
      </c>
      <c r="K1" s="632" t="s">
        <v>314</v>
      </c>
      <c r="L1" s="632"/>
      <c r="M1" s="627" t="s">
        <v>437</v>
      </c>
      <c r="N1" s="627" t="s">
        <v>314</v>
      </c>
      <c r="O1" s="632"/>
      <c r="P1" s="627" t="s">
        <v>379</v>
      </c>
      <c r="Q1" s="627" t="s">
        <v>314</v>
      </c>
      <c r="R1" s="632"/>
      <c r="S1" s="631" t="s">
        <v>380</v>
      </c>
      <c r="T1" s="633" t="s">
        <v>314</v>
      </c>
      <c r="V1" s="634" t="s">
        <v>568</v>
      </c>
      <c r="W1" s="633" t="s">
        <v>314</v>
      </c>
      <c r="Y1" s="631" t="s">
        <v>492</v>
      </c>
      <c r="Z1" s="632" t="s">
        <v>314</v>
      </c>
      <c r="AA1" s="632"/>
      <c r="AB1" s="627" t="s">
        <v>493</v>
      </c>
      <c r="AC1" s="630" t="s">
        <v>314</v>
      </c>
      <c r="AD1" s="632"/>
      <c r="AE1" s="631" t="s">
        <v>498</v>
      </c>
      <c r="AF1" s="632" t="s">
        <v>314</v>
      </c>
      <c r="AG1" s="632"/>
      <c r="AH1" s="627" t="s">
        <v>499</v>
      </c>
      <c r="AI1" s="627" t="s">
        <v>314</v>
      </c>
      <c r="AK1" s="635" t="s">
        <v>516</v>
      </c>
    </row>
    <row r="2" spans="1:37">
      <c r="A2" s="57" t="s">
        <v>137</v>
      </c>
      <c r="B2" s="57" t="s">
        <v>1157</v>
      </c>
      <c r="D2" s="57" t="s">
        <v>1715</v>
      </c>
      <c r="E2" s="89">
        <v>602</v>
      </c>
      <c r="G2" s="57" t="s">
        <v>374</v>
      </c>
      <c r="H2" s="92">
        <v>10</v>
      </c>
      <c r="J2" s="57" t="s">
        <v>438</v>
      </c>
      <c r="K2" s="88" t="s">
        <v>384</v>
      </c>
      <c r="L2" s="66"/>
      <c r="M2" s="57" t="s">
        <v>438</v>
      </c>
      <c r="N2" s="88" t="s">
        <v>384</v>
      </c>
      <c r="O2" s="66"/>
      <c r="P2" s="57" t="s">
        <v>381</v>
      </c>
      <c r="Q2" s="88" t="s">
        <v>384</v>
      </c>
      <c r="R2" s="66"/>
      <c r="S2" s="57" t="s">
        <v>1093</v>
      </c>
      <c r="T2" s="658" t="s">
        <v>384</v>
      </c>
      <c r="V2" s="57" t="s">
        <v>439</v>
      </c>
      <c r="W2" s="92" t="s">
        <v>384</v>
      </c>
      <c r="Y2" s="57" t="s">
        <v>494</v>
      </c>
      <c r="Z2" s="88" t="s">
        <v>384</v>
      </c>
      <c r="AA2" s="66"/>
      <c r="AB2" s="57" t="s">
        <v>933</v>
      </c>
      <c r="AC2" s="92" t="s">
        <v>390</v>
      </c>
      <c r="AD2" s="66"/>
      <c r="AE2" s="57" t="s">
        <v>23</v>
      </c>
      <c r="AF2" s="88" t="s">
        <v>384</v>
      </c>
      <c r="AG2" s="66"/>
      <c r="AH2" s="57" t="s">
        <v>23</v>
      </c>
      <c r="AI2" s="88" t="s">
        <v>384</v>
      </c>
      <c r="AK2" s="57" t="s">
        <v>66</v>
      </c>
    </row>
    <row r="3" spans="1:37">
      <c r="A3" s="57" t="s">
        <v>138</v>
      </c>
      <c r="B3" s="57" t="s">
        <v>1158</v>
      </c>
      <c r="D3" s="57" t="s">
        <v>318</v>
      </c>
      <c r="E3" s="89">
        <v>603</v>
      </c>
      <c r="G3" s="57" t="s">
        <v>490</v>
      </c>
      <c r="H3" s="92">
        <v>11</v>
      </c>
      <c r="J3" s="57" t="s">
        <v>505</v>
      </c>
      <c r="K3" s="88" t="s">
        <v>385</v>
      </c>
      <c r="L3" s="66"/>
      <c r="M3" s="57" t="s">
        <v>505</v>
      </c>
      <c r="N3" s="88" t="s">
        <v>385</v>
      </c>
      <c r="O3" s="66"/>
      <c r="P3" s="57" t="s">
        <v>382</v>
      </c>
      <c r="Q3" s="88" t="s">
        <v>385</v>
      </c>
      <c r="R3" s="66"/>
      <c r="S3" s="57" t="s">
        <v>313</v>
      </c>
      <c r="T3" s="90" t="s">
        <v>388</v>
      </c>
      <c r="V3" s="57" t="s">
        <v>440</v>
      </c>
      <c r="W3" s="92" t="s">
        <v>385</v>
      </c>
      <c r="Y3" s="57" t="s">
        <v>495</v>
      </c>
      <c r="Z3" s="88" t="s">
        <v>385</v>
      </c>
      <c r="AA3" s="66"/>
      <c r="AB3" s="57"/>
      <c r="AC3" s="92"/>
      <c r="AD3" s="66"/>
      <c r="AE3" s="57" t="s">
        <v>87</v>
      </c>
      <c r="AF3" s="88" t="s">
        <v>385</v>
      </c>
      <c r="AG3" s="66"/>
      <c r="AH3" s="57" t="s">
        <v>87</v>
      </c>
      <c r="AI3" s="88" t="s">
        <v>385</v>
      </c>
      <c r="AK3" s="57" t="s">
        <v>67</v>
      </c>
    </row>
    <row r="4" spans="1:37">
      <c r="A4" s="57" t="s">
        <v>139</v>
      </c>
      <c r="B4" s="57" t="s">
        <v>1726</v>
      </c>
      <c r="D4" s="57" t="s">
        <v>1716</v>
      </c>
      <c r="E4" s="89">
        <v>609</v>
      </c>
      <c r="G4" s="57" t="s">
        <v>491</v>
      </c>
      <c r="H4" s="92">
        <v>12</v>
      </c>
      <c r="J4" s="57" t="s">
        <v>377</v>
      </c>
      <c r="K4" s="88" t="s">
        <v>386</v>
      </c>
      <c r="L4" s="66"/>
      <c r="O4" s="66"/>
      <c r="P4" s="57" t="s">
        <v>383</v>
      </c>
      <c r="Q4" s="88" t="s">
        <v>386</v>
      </c>
      <c r="R4" s="66"/>
      <c r="S4" s="57" t="s">
        <v>387</v>
      </c>
      <c r="T4" s="90" t="s">
        <v>389</v>
      </c>
      <c r="V4" s="57" t="s">
        <v>441</v>
      </c>
      <c r="W4" s="92" t="s">
        <v>386</v>
      </c>
      <c r="Y4" s="57" t="s">
        <v>496</v>
      </c>
      <c r="Z4" s="88" t="s">
        <v>386</v>
      </c>
      <c r="AA4" s="66"/>
      <c r="AD4" s="66"/>
      <c r="AE4" s="57" t="s">
        <v>1005</v>
      </c>
      <c r="AF4" s="88" t="s">
        <v>388</v>
      </c>
      <c r="AG4" s="66"/>
      <c r="AH4" s="57" t="s">
        <v>500</v>
      </c>
      <c r="AI4" s="88" t="s">
        <v>386</v>
      </c>
      <c r="AK4" s="57" t="s">
        <v>68</v>
      </c>
    </row>
    <row r="5" spans="1:37">
      <c r="A5" s="57" t="s">
        <v>140</v>
      </c>
      <c r="B5" s="57" t="s">
        <v>1727</v>
      </c>
      <c r="D5" s="57" t="s">
        <v>319</v>
      </c>
      <c r="E5" s="89" t="s">
        <v>1009</v>
      </c>
      <c r="G5" s="57" t="s">
        <v>375</v>
      </c>
      <c r="H5" s="92">
        <v>13</v>
      </c>
      <c r="P5" s="57" t="s">
        <v>391</v>
      </c>
      <c r="Q5" s="88" t="s">
        <v>392</v>
      </c>
      <c r="S5" s="57" t="s">
        <v>1095</v>
      </c>
      <c r="T5" s="90" t="s">
        <v>390</v>
      </c>
      <c r="V5" s="57" t="s">
        <v>442</v>
      </c>
      <c r="W5" s="92" t="s">
        <v>388</v>
      </c>
      <c r="Y5" s="57" t="s">
        <v>497</v>
      </c>
      <c r="Z5" s="88" t="s">
        <v>389</v>
      </c>
      <c r="AE5" s="57" t="s">
        <v>501</v>
      </c>
      <c r="AF5" s="88" t="s">
        <v>389</v>
      </c>
      <c r="AH5" s="57" t="s">
        <v>942</v>
      </c>
      <c r="AI5" s="88" t="s">
        <v>388</v>
      </c>
      <c r="AK5" s="57" t="s">
        <v>69</v>
      </c>
    </row>
    <row r="6" spans="1:37">
      <c r="A6" s="57" t="s">
        <v>141</v>
      </c>
      <c r="B6" s="57" t="s">
        <v>1728</v>
      </c>
      <c r="D6" s="57" t="s">
        <v>320</v>
      </c>
      <c r="E6" s="89" t="s">
        <v>1010</v>
      </c>
      <c r="G6" s="57"/>
      <c r="H6" s="93"/>
      <c r="J6" s="631" t="s">
        <v>430</v>
      </c>
      <c r="K6" s="632" t="s">
        <v>314</v>
      </c>
      <c r="L6" s="632"/>
      <c r="M6" s="627" t="s">
        <v>431</v>
      </c>
      <c r="N6" s="627" t="s">
        <v>314</v>
      </c>
      <c r="P6" s="57" t="s">
        <v>401</v>
      </c>
      <c r="Q6" s="88">
        <v>13</v>
      </c>
      <c r="S6" s="57" t="s">
        <v>393</v>
      </c>
      <c r="T6" s="92" t="s">
        <v>396</v>
      </c>
      <c r="V6" s="57" t="s">
        <v>443</v>
      </c>
      <c r="W6" s="92" t="s">
        <v>389</v>
      </c>
      <c r="Y6" s="57" t="s">
        <v>1116</v>
      </c>
      <c r="Z6" s="660" t="s">
        <v>392</v>
      </c>
      <c r="AA6" s="632"/>
      <c r="AB6" s="632"/>
      <c r="AC6" s="633"/>
      <c r="AE6" s="57" t="s">
        <v>502</v>
      </c>
      <c r="AF6" s="88" t="s">
        <v>392</v>
      </c>
      <c r="AG6" s="632"/>
      <c r="AH6" s="57" t="s">
        <v>501</v>
      </c>
      <c r="AI6" s="88" t="s">
        <v>389</v>
      </c>
      <c r="AK6" s="57" t="s">
        <v>70</v>
      </c>
    </row>
    <row r="7" spans="1:37">
      <c r="A7" s="57" t="s">
        <v>142</v>
      </c>
      <c r="B7" s="57" t="s">
        <v>1631</v>
      </c>
      <c r="D7" s="57" t="s">
        <v>321</v>
      </c>
      <c r="E7" s="89" t="s">
        <v>1011</v>
      </c>
      <c r="J7" s="57" t="s">
        <v>135</v>
      </c>
      <c r="K7" s="88" t="s">
        <v>384</v>
      </c>
      <c r="L7" s="66"/>
      <c r="M7" s="57" t="s">
        <v>432</v>
      </c>
      <c r="N7" s="88" t="s">
        <v>388</v>
      </c>
      <c r="P7" s="57" t="s">
        <v>402</v>
      </c>
      <c r="Q7" s="88">
        <v>14</v>
      </c>
      <c r="S7" s="57" t="s">
        <v>394</v>
      </c>
      <c r="T7" s="90" t="s">
        <v>397</v>
      </c>
      <c r="V7" s="57" t="s">
        <v>444</v>
      </c>
      <c r="W7" s="92" t="s">
        <v>390</v>
      </c>
      <c r="Y7" s="57"/>
      <c r="Z7" s="88"/>
      <c r="AA7" s="66"/>
      <c r="AB7" s="57"/>
      <c r="AC7" s="92"/>
      <c r="AE7" s="57" t="s">
        <v>504</v>
      </c>
      <c r="AF7" s="88" t="s">
        <v>397</v>
      </c>
      <c r="AG7" s="66"/>
      <c r="AH7" s="57" t="s">
        <v>943</v>
      </c>
      <c r="AI7" s="88" t="s">
        <v>390</v>
      </c>
      <c r="AK7" s="57" t="s">
        <v>71</v>
      </c>
    </row>
    <row r="8" spans="1:37">
      <c r="A8" s="57" t="s">
        <v>310</v>
      </c>
      <c r="B8" s="57" t="s">
        <v>341</v>
      </c>
      <c r="D8" s="57" t="s">
        <v>1717</v>
      </c>
      <c r="E8" s="89" t="s">
        <v>1012</v>
      </c>
      <c r="G8" s="627" t="s">
        <v>489</v>
      </c>
      <c r="H8" s="630" t="s">
        <v>373</v>
      </c>
      <c r="J8" s="57" t="s">
        <v>134</v>
      </c>
      <c r="K8" s="88" t="s">
        <v>385</v>
      </c>
      <c r="L8" s="66"/>
      <c r="M8" s="305" t="s">
        <v>433</v>
      </c>
      <c r="N8" s="306" t="s">
        <v>389</v>
      </c>
      <c r="P8" s="57" t="s">
        <v>403</v>
      </c>
      <c r="Q8" s="88">
        <v>15</v>
      </c>
      <c r="S8" s="57" t="s">
        <v>395</v>
      </c>
      <c r="T8" s="90" t="s">
        <v>398</v>
      </c>
      <c r="V8" s="57" t="s">
        <v>445</v>
      </c>
      <c r="W8" s="92" t="s">
        <v>392</v>
      </c>
      <c r="Z8" s="88"/>
      <c r="AA8" s="66"/>
      <c r="AB8" s="57"/>
      <c r="AC8" s="92"/>
      <c r="AE8" s="57" t="s">
        <v>1008</v>
      </c>
      <c r="AF8" s="88" t="s">
        <v>400</v>
      </c>
      <c r="AG8" s="66"/>
      <c r="AH8" s="57" t="s">
        <v>503</v>
      </c>
      <c r="AI8" s="88" t="s">
        <v>396</v>
      </c>
      <c r="AK8" s="57" t="s">
        <v>72</v>
      </c>
    </row>
    <row r="9" spans="1:37">
      <c r="A9" s="57" t="s">
        <v>1080</v>
      </c>
      <c r="B9" s="57" t="s">
        <v>1729</v>
      </c>
      <c r="D9" s="57" t="s">
        <v>322</v>
      </c>
      <c r="E9" s="89" t="s">
        <v>1013</v>
      </c>
      <c r="G9" s="57" t="s">
        <v>1146</v>
      </c>
      <c r="H9" s="92">
        <v>13</v>
      </c>
      <c r="J9" s="57" t="s">
        <v>133</v>
      </c>
      <c r="K9" s="88" t="s">
        <v>386</v>
      </c>
      <c r="L9" s="66"/>
      <c r="M9" s="57"/>
      <c r="N9" s="88"/>
      <c r="P9" s="57" t="s">
        <v>404</v>
      </c>
      <c r="Q9" s="88">
        <v>16</v>
      </c>
      <c r="S9" s="57" t="s">
        <v>399</v>
      </c>
      <c r="T9" s="90" t="s">
        <v>400</v>
      </c>
      <c r="V9" s="57" t="s">
        <v>446</v>
      </c>
      <c r="W9" s="92" t="s">
        <v>396</v>
      </c>
      <c r="Z9" s="88"/>
      <c r="AA9" s="66"/>
      <c r="AB9" s="57"/>
      <c r="AC9" s="92"/>
      <c r="AF9" s="88"/>
      <c r="AG9" s="66"/>
      <c r="AH9" s="57" t="s">
        <v>504</v>
      </c>
      <c r="AI9" s="88" t="s">
        <v>397</v>
      </c>
      <c r="AK9" s="57" t="s">
        <v>73</v>
      </c>
    </row>
    <row r="10" spans="1:37">
      <c r="A10" s="57" t="s">
        <v>1081</v>
      </c>
      <c r="B10" s="57" t="s">
        <v>1730</v>
      </c>
      <c r="D10" s="57" t="s">
        <v>1718</v>
      </c>
      <c r="E10" s="89" t="s">
        <v>1014</v>
      </c>
      <c r="J10" s="57"/>
      <c r="K10" s="88"/>
      <c r="L10" s="66" t="s">
        <v>721</v>
      </c>
      <c r="P10" s="57" t="s">
        <v>405</v>
      </c>
      <c r="Q10" s="88">
        <v>17</v>
      </c>
      <c r="S10" s="57" t="s">
        <v>1719</v>
      </c>
      <c r="T10" s="91">
        <v>12</v>
      </c>
      <c r="V10" s="57" t="s">
        <v>447</v>
      </c>
      <c r="W10" s="92" t="s">
        <v>397</v>
      </c>
      <c r="Y10" s="509" t="s">
        <v>592</v>
      </c>
      <c r="Z10" s="88"/>
      <c r="AA10" s="66"/>
      <c r="AB10" s="634" t="s">
        <v>568</v>
      </c>
      <c r="AE10" s="627" t="s">
        <v>489</v>
      </c>
      <c r="AF10" s="88"/>
      <c r="AG10" s="66"/>
      <c r="AH10" s="57" t="s">
        <v>938</v>
      </c>
      <c r="AI10" s="88">
        <v>10</v>
      </c>
      <c r="AK10" s="57" t="s">
        <v>74</v>
      </c>
    </row>
    <row r="11" spans="1:37" ht="15" customHeight="1">
      <c r="A11" s="57" t="s">
        <v>143</v>
      </c>
      <c r="B11" s="57" t="s">
        <v>1731</v>
      </c>
      <c r="D11" s="57" t="s">
        <v>1015</v>
      </c>
      <c r="E11" s="89" t="s">
        <v>1016</v>
      </c>
      <c r="J11" s="631" t="s">
        <v>1072</v>
      </c>
      <c r="K11" s="632" t="s">
        <v>314</v>
      </c>
      <c r="P11" s="57" t="s">
        <v>406</v>
      </c>
      <c r="Q11" s="88">
        <v>18</v>
      </c>
      <c r="S11" s="57" t="s">
        <v>1720</v>
      </c>
      <c r="T11" s="91">
        <v>23</v>
      </c>
      <c r="V11" s="57" t="s">
        <v>448</v>
      </c>
      <c r="W11" s="92" t="s">
        <v>398</v>
      </c>
      <c r="Y11" s="57"/>
      <c r="AB11" s="57" t="s">
        <v>605</v>
      </c>
      <c r="AE11" s="57" t="s">
        <v>682</v>
      </c>
      <c r="AH11" s="57" t="s">
        <v>939</v>
      </c>
      <c r="AI11" s="88">
        <v>12</v>
      </c>
      <c r="AK11" s="57" t="s">
        <v>75</v>
      </c>
    </row>
    <row r="12" spans="1:37" ht="15" customHeight="1">
      <c r="A12" s="57" t="s">
        <v>144</v>
      </c>
      <c r="B12" s="57" t="s">
        <v>1732</v>
      </c>
      <c r="D12" s="57" t="s">
        <v>323</v>
      </c>
      <c r="E12" s="89" t="s">
        <v>1017</v>
      </c>
      <c r="J12" s="642"/>
      <c r="K12" s="88"/>
      <c r="L12" s="632"/>
      <c r="M12" s="627" t="s">
        <v>434</v>
      </c>
      <c r="N12" s="627" t="s">
        <v>314</v>
      </c>
      <c r="P12" s="57" t="s">
        <v>407</v>
      </c>
      <c r="Q12" s="88">
        <v>19</v>
      </c>
      <c r="S12" s="57" t="s">
        <v>417</v>
      </c>
      <c r="T12" s="91">
        <v>33</v>
      </c>
      <c r="V12" s="57" t="s">
        <v>449</v>
      </c>
      <c r="W12" s="92" t="s">
        <v>400</v>
      </c>
      <c r="Y12" s="631" t="s">
        <v>436</v>
      </c>
      <c r="Z12" s="632"/>
      <c r="AA12" s="632"/>
      <c r="AB12" s="57" t="s">
        <v>606</v>
      </c>
      <c r="AC12" s="633"/>
      <c r="AE12" s="57" t="s">
        <v>683</v>
      </c>
      <c r="AF12" s="632"/>
      <c r="AG12" s="632"/>
      <c r="AH12" s="57" t="s">
        <v>940</v>
      </c>
      <c r="AI12" s="88">
        <v>13</v>
      </c>
    </row>
    <row r="13" spans="1:37">
      <c r="A13" s="57" t="s">
        <v>145</v>
      </c>
      <c r="B13" s="57" t="s">
        <v>1721</v>
      </c>
      <c r="D13" s="57" t="s">
        <v>1722</v>
      </c>
      <c r="E13" s="89" t="s">
        <v>1018</v>
      </c>
      <c r="G13" s="631" t="s">
        <v>821</v>
      </c>
      <c r="H13" s="631" t="s">
        <v>373</v>
      </c>
      <c r="M13" s="57" t="s">
        <v>88</v>
      </c>
      <c r="N13" s="88" t="s">
        <v>384</v>
      </c>
      <c r="P13" s="57" t="s">
        <v>574</v>
      </c>
      <c r="Q13" s="88">
        <v>20</v>
      </c>
      <c r="S13" s="57" t="s">
        <v>418</v>
      </c>
      <c r="T13" s="91">
        <v>34</v>
      </c>
      <c r="V13" s="57" t="s">
        <v>450</v>
      </c>
      <c r="W13" s="92" t="s">
        <v>469</v>
      </c>
      <c r="Y13" s="57" t="s">
        <v>586</v>
      </c>
      <c r="AB13" s="57" t="s">
        <v>607</v>
      </c>
      <c r="AC13" s="92"/>
      <c r="AE13" s="57" t="s">
        <v>684</v>
      </c>
      <c r="AH13" s="57" t="s">
        <v>941</v>
      </c>
      <c r="AI13" s="88">
        <v>14</v>
      </c>
    </row>
    <row r="14" spans="1:37">
      <c r="A14" s="57" t="s">
        <v>146</v>
      </c>
      <c r="B14" s="57" t="s">
        <v>1632</v>
      </c>
      <c r="D14" s="57" t="s">
        <v>1724</v>
      </c>
      <c r="E14" s="89" t="s">
        <v>1019</v>
      </c>
      <c r="G14" s="57" t="s">
        <v>973</v>
      </c>
      <c r="H14" s="88" t="s">
        <v>384</v>
      </c>
      <c r="M14" s="57" t="s">
        <v>435</v>
      </c>
      <c r="N14" s="88" t="s">
        <v>385</v>
      </c>
      <c r="P14" s="57" t="s">
        <v>408</v>
      </c>
      <c r="Q14" s="88">
        <v>21</v>
      </c>
      <c r="S14" s="57" t="s">
        <v>423</v>
      </c>
      <c r="T14" s="91">
        <v>40</v>
      </c>
      <c r="V14" s="57" t="s">
        <v>520</v>
      </c>
      <c r="W14" s="92" t="s">
        <v>470</v>
      </c>
      <c r="Y14" s="57" t="s">
        <v>587</v>
      </c>
      <c r="AB14" s="57" t="s">
        <v>608</v>
      </c>
      <c r="AC14" s="92"/>
      <c r="AE14" s="57" t="s">
        <v>685</v>
      </c>
      <c r="AH14" s="57" t="s">
        <v>1723</v>
      </c>
      <c r="AI14" s="88" t="s">
        <v>472</v>
      </c>
    </row>
    <row r="15" spans="1:37">
      <c r="A15" s="57" t="s">
        <v>147</v>
      </c>
      <c r="B15" s="57" t="s">
        <v>342</v>
      </c>
      <c r="D15" s="57" t="s">
        <v>324</v>
      </c>
      <c r="E15" s="89" t="s">
        <v>1020</v>
      </c>
      <c r="G15" s="57" t="s">
        <v>974</v>
      </c>
      <c r="H15" s="88" t="s">
        <v>385</v>
      </c>
      <c r="J15" s="642" t="s">
        <v>1601</v>
      </c>
      <c r="K15" s="632" t="s">
        <v>314</v>
      </c>
      <c r="M15" s="57"/>
      <c r="N15" s="88"/>
      <c r="P15" s="57" t="s">
        <v>409</v>
      </c>
      <c r="Q15" s="88">
        <v>22</v>
      </c>
      <c r="S15" s="57" t="s">
        <v>1088</v>
      </c>
      <c r="T15" s="91">
        <v>44</v>
      </c>
      <c r="V15" s="57" t="s">
        <v>454</v>
      </c>
      <c r="W15" s="92" t="s">
        <v>471</v>
      </c>
      <c r="Y15" s="57" t="s">
        <v>588</v>
      </c>
      <c r="AB15" s="57" t="s">
        <v>609</v>
      </c>
      <c r="AC15" s="92"/>
      <c r="AE15" s="57"/>
      <c r="AI15" s="88"/>
    </row>
    <row r="16" spans="1:37">
      <c r="A16" s="57" t="s">
        <v>148</v>
      </c>
      <c r="B16" s="57" t="s">
        <v>1725</v>
      </c>
      <c r="D16" s="57" t="s">
        <v>325</v>
      </c>
      <c r="E16" s="89" t="s">
        <v>1021</v>
      </c>
      <c r="G16" s="57" t="s">
        <v>919</v>
      </c>
      <c r="H16" s="88" t="s">
        <v>386</v>
      </c>
      <c r="J16" s="57" t="s">
        <v>1074</v>
      </c>
      <c r="K16" s="88" t="s">
        <v>384</v>
      </c>
      <c r="P16" s="57" t="s">
        <v>410</v>
      </c>
      <c r="Q16" s="88">
        <v>24</v>
      </c>
      <c r="S16" s="57" t="s">
        <v>429</v>
      </c>
      <c r="T16" s="91">
        <v>45</v>
      </c>
      <c r="V16" s="57" t="s">
        <v>455</v>
      </c>
      <c r="W16" s="92" t="s">
        <v>472</v>
      </c>
      <c r="AB16" s="57" t="s">
        <v>610</v>
      </c>
      <c r="AH16" s="638" t="s">
        <v>567</v>
      </c>
    </row>
    <row r="17" spans="1:38">
      <c r="A17" s="57" t="s">
        <v>149</v>
      </c>
      <c r="B17" s="57" t="s">
        <v>1733</v>
      </c>
      <c r="D17" s="57" t="s">
        <v>1633</v>
      </c>
      <c r="E17" s="89" t="s">
        <v>1022</v>
      </c>
      <c r="G17" s="57" t="s">
        <v>920</v>
      </c>
      <c r="H17" s="88" t="s">
        <v>388</v>
      </c>
      <c r="J17" s="57" t="s">
        <v>1075</v>
      </c>
      <c r="K17" s="88" t="s">
        <v>385</v>
      </c>
      <c r="P17" s="57" t="s">
        <v>411</v>
      </c>
      <c r="Q17" s="88">
        <v>25</v>
      </c>
      <c r="S17" s="57" t="s">
        <v>987</v>
      </c>
      <c r="T17" s="91">
        <v>48</v>
      </c>
      <c r="V17" s="57" t="s">
        <v>456</v>
      </c>
      <c r="W17" s="92" t="s">
        <v>473</v>
      </c>
      <c r="Y17" s="631" t="s">
        <v>430</v>
      </c>
      <c r="AB17" s="57" t="s">
        <v>611</v>
      </c>
      <c r="AE17" s="627" t="s">
        <v>434</v>
      </c>
      <c r="AH17" s="57" t="s">
        <v>964</v>
      </c>
      <c r="AL17" s="92"/>
    </row>
    <row r="18" spans="1:38">
      <c r="A18" s="57" t="s">
        <v>150</v>
      </c>
      <c r="B18" s="57" t="s">
        <v>1734</v>
      </c>
      <c r="D18" s="57" t="s">
        <v>1635</v>
      </c>
      <c r="E18" s="89" t="s">
        <v>1023</v>
      </c>
      <c r="G18" s="57" t="s">
        <v>921</v>
      </c>
      <c r="H18" s="88" t="s">
        <v>389</v>
      </c>
      <c r="J18" s="57" t="s">
        <v>1076</v>
      </c>
      <c r="K18" s="88" t="s">
        <v>386</v>
      </c>
      <c r="P18" s="57" t="s">
        <v>412</v>
      </c>
      <c r="Q18" s="88">
        <v>27</v>
      </c>
      <c r="S18" s="57" t="s">
        <v>1634</v>
      </c>
      <c r="T18" s="91">
        <v>51</v>
      </c>
      <c r="V18" s="57" t="s">
        <v>457</v>
      </c>
      <c r="W18" s="92" t="s">
        <v>474</v>
      </c>
      <c r="Y18" s="57" t="s">
        <v>589</v>
      </c>
      <c r="AB18" s="57" t="s">
        <v>612</v>
      </c>
      <c r="AE18" s="57" t="s">
        <v>687</v>
      </c>
      <c r="AH18" s="57" t="s">
        <v>965</v>
      </c>
      <c r="AL18" s="92"/>
    </row>
    <row r="19" spans="1:38">
      <c r="A19" s="57" t="s">
        <v>151</v>
      </c>
      <c r="B19" s="57" t="s">
        <v>1735</v>
      </c>
      <c r="D19" s="57" t="s">
        <v>326</v>
      </c>
      <c r="E19" s="89" t="s">
        <v>1024</v>
      </c>
      <c r="G19" s="57" t="s">
        <v>980</v>
      </c>
      <c r="H19" s="88" t="s">
        <v>390</v>
      </c>
      <c r="J19" s="57" t="s">
        <v>1077</v>
      </c>
      <c r="K19" s="88" t="s">
        <v>388</v>
      </c>
      <c r="P19" s="57" t="s">
        <v>413</v>
      </c>
      <c r="Q19" s="88">
        <v>28</v>
      </c>
      <c r="S19" s="659" t="s">
        <v>1090</v>
      </c>
      <c r="T19" s="91" t="s">
        <v>1089</v>
      </c>
      <c r="V19" s="57" t="s">
        <v>458</v>
      </c>
      <c r="W19" s="92" t="s">
        <v>475</v>
      </c>
      <c r="Y19" s="57" t="s">
        <v>590</v>
      </c>
      <c r="AB19" s="57" t="s">
        <v>613</v>
      </c>
      <c r="AE19" s="57" t="s">
        <v>688</v>
      </c>
      <c r="AH19" s="57" t="s">
        <v>966</v>
      </c>
      <c r="AL19" s="92"/>
    </row>
    <row r="20" spans="1:38">
      <c r="A20" s="57" t="s">
        <v>152</v>
      </c>
      <c r="B20" s="57" t="s">
        <v>343</v>
      </c>
      <c r="D20" s="57" t="s">
        <v>1637</v>
      </c>
      <c r="E20" s="89" t="s">
        <v>1025</v>
      </c>
      <c r="G20" s="57" t="s">
        <v>981</v>
      </c>
      <c r="H20" s="88" t="s">
        <v>392</v>
      </c>
      <c r="P20" s="57" t="s">
        <v>414</v>
      </c>
      <c r="Q20" s="88">
        <v>29</v>
      </c>
      <c r="S20" s="659" t="s">
        <v>1091</v>
      </c>
      <c r="T20" s="91" t="s">
        <v>1092</v>
      </c>
      <c r="V20" s="57" t="s">
        <v>459</v>
      </c>
      <c r="W20" s="92" t="s">
        <v>476</v>
      </c>
      <c r="Y20" s="57" t="s">
        <v>591</v>
      </c>
      <c r="AB20" s="57" t="s">
        <v>614</v>
      </c>
      <c r="AE20" s="57"/>
      <c r="AH20" s="57" t="s">
        <v>724</v>
      </c>
      <c r="AK20" s="57"/>
      <c r="AL20" s="92"/>
    </row>
    <row r="21" spans="1:38">
      <c r="A21" s="57" t="s">
        <v>153</v>
      </c>
      <c r="B21" s="57" t="s">
        <v>1636</v>
      </c>
      <c r="D21" s="57" t="s">
        <v>327</v>
      </c>
      <c r="E21" s="89" t="s">
        <v>1026</v>
      </c>
      <c r="G21" s="57" t="s">
        <v>1638</v>
      </c>
      <c r="H21" s="88" t="s">
        <v>396</v>
      </c>
      <c r="P21" s="57" t="s">
        <v>415</v>
      </c>
      <c r="Q21" s="88">
        <v>30</v>
      </c>
      <c r="S21" s="659" t="s">
        <v>1127</v>
      </c>
      <c r="T21" s="91">
        <v>57</v>
      </c>
      <c r="V21" s="57" t="s">
        <v>460</v>
      </c>
      <c r="W21" s="92" t="s">
        <v>477</v>
      </c>
      <c r="Y21" s="57"/>
      <c r="AB21" s="57" t="s">
        <v>615</v>
      </c>
      <c r="AH21" s="57" t="s">
        <v>967</v>
      </c>
      <c r="AL21" s="92"/>
    </row>
    <row r="22" spans="1:38">
      <c r="A22" s="57" t="s">
        <v>154</v>
      </c>
      <c r="B22" s="57" t="s">
        <v>344</v>
      </c>
      <c r="D22" s="57" t="s">
        <v>1027</v>
      </c>
      <c r="E22" s="89" t="s">
        <v>1028</v>
      </c>
      <c r="G22" s="57"/>
      <c r="H22" s="88"/>
      <c r="P22" s="57" t="s">
        <v>416</v>
      </c>
      <c r="Q22" s="88">
        <v>31</v>
      </c>
      <c r="S22" s="716" t="s">
        <v>1143</v>
      </c>
      <c r="T22" s="91">
        <v>58</v>
      </c>
      <c r="V22" s="57" t="s">
        <v>461</v>
      </c>
      <c r="W22" s="92" t="s">
        <v>478</v>
      </c>
      <c r="Y22" s="631" t="s">
        <v>380</v>
      </c>
      <c r="AB22" s="57" t="s">
        <v>616</v>
      </c>
      <c r="AE22" s="627" t="s">
        <v>379</v>
      </c>
      <c r="AH22" s="57" t="s">
        <v>722</v>
      </c>
      <c r="AK22" s="57"/>
      <c r="AL22" s="92"/>
    </row>
    <row r="23" spans="1:38">
      <c r="A23" s="57" t="s">
        <v>155</v>
      </c>
      <c r="B23" s="57" t="s">
        <v>345</v>
      </c>
      <c r="D23" s="57" t="s">
        <v>1029</v>
      </c>
      <c r="E23" s="89" t="s">
        <v>1030</v>
      </c>
      <c r="G23" s="57"/>
      <c r="H23" s="88"/>
      <c r="P23" s="57" t="s">
        <v>419</v>
      </c>
      <c r="Q23" s="88">
        <v>36</v>
      </c>
      <c r="S23" s="722" t="s">
        <v>1141</v>
      </c>
      <c r="T23" s="723">
        <v>60</v>
      </c>
      <c r="V23" s="57" t="s">
        <v>462</v>
      </c>
      <c r="W23" s="92" t="s">
        <v>479</v>
      </c>
      <c r="Y23" s="57" t="s">
        <v>1094</v>
      </c>
      <c r="AB23" s="57" t="s">
        <v>617</v>
      </c>
      <c r="AE23" s="57" t="s">
        <v>690</v>
      </c>
      <c r="AH23" s="57" t="s">
        <v>723</v>
      </c>
      <c r="AK23" s="57"/>
      <c r="AL23" s="92"/>
    </row>
    <row r="24" spans="1:38">
      <c r="A24" s="57" t="s">
        <v>156</v>
      </c>
      <c r="B24" s="57" t="s">
        <v>346</v>
      </c>
      <c r="D24" s="57" t="s">
        <v>328</v>
      </c>
      <c r="E24" s="89" t="s">
        <v>1031</v>
      </c>
      <c r="G24" s="57"/>
      <c r="H24" s="88"/>
      <c r="P24" s="57" t="s">
        <v>420</v>
      </c>
      <c r="Q24" s="88">
        <v>37</v>
      </c>
      <c r="V24" s="57" t="s">
        <v>463</v>
      </c>
      <c r="W24" s="92" t="s">
        <v>480</v>
      </c>
      <c r="Y24" s="57" t="s">
        <v>593</v>
      </c>
      <c r="AB24" s="57" t="s">
        <v>618</v>
      </c>
      <c r="AE24" s="57" t="s">
        <v>691</v>
      </c>
      <c r="AH24" s="57" t="s">
        <v>963</v>
      </c>
      <c r="AK24" s="57"/>
      <c r="AL24" s="92"/>
    </row>
    <row r="25" spans="1:38">
      <c r="A25" s="57" t="s">
        <v>157</v>
      </c>
      <c r="B25" s="57" t="s">
        <v>1639</v>
      </c>
      <c r="D25" s="57" t="s">
        <v>1032</v>
      </c>
      <c r="E25" s="89" t="s">
        <v>1033</v>
      </c>
      <c r="G25" s="57"/>
      <c r="H25" s="88"/>
      <c r="P25" s="57" t="s">
        <v>421</v>
      </c>
      <c r="Q25" s="88">
        <v>38</v>
      </c>
      <c r="R25" s="632"/>
      <c r="S25" s="632"/>
      <c r="T25" s="633"/>
      <c r="V25" s="57" t="s">
        <v>464</v>
      </c>
      <c r="W25" s="92" t="s">
        <v>481</v>
      </c>
      <c r="Y25" s="57" t="s">
        <v>594</v>
      </c>
      <c r="AB25" s="57" t="s">
        <v>619</v>
      </c>
      <c r="AE25" s="57" t="s">
        <v>692</v>
      </c>
      <c r="AH25" s="57" t="s">
        <v>968</v>
      </c>
      <c r="AK25" s="57"/>
      <c r="AL25" s="92"/>
    </row>
    <row r="26" spans="1:38">
      <c r="A26" s="57" t="s">
        <v>158</v>
      </c>
      <c r="B26" s="57" t="s">
        <v>347</v>
      </c>
      <c r="D26" s="57" t="s">
        <v>329</v>
      </c>
      <c r="E26" s="89" t="s">
        <v>1034</v>
      </c>
      <c r="P26" s="57" t="s">
        <v>422</v>
      </c>
      <c r="Q26" s="88">
        <v>39</v>
      </c>
      <c r="V26" s="57" t="s">
        <v>521</v>
      </c>
      <c r="W26" s="92" t="s">
        <v>482</v>
      </c>
      <c r="Y26" s="57" t="s">
        <v>1096</v>
      </c>
      <c r="AB26" s="57" t="s">
        <v>620</v>
      </c>
      <c r="AE26" s="57" t="s">
        <v>693</v>
      </c>
      <c r="AH26" s="57" t="s">
        <v>969</v>
      </c>
      <c r="AK26" s="57"/>
      <c r="AL26" s="92"/>
    </row>
    <row r="27" spans="1:38">
      <c r="A27" s="57" t="s">
        <v>159</v>
      </c>
      <c r="B27" s="57" t="s">
        <v>1736</v>
      </c>
      <c r="D27" s="57" t="s">
        <v>1640</v>
      </c>
      <c r="E27" s="89" t="s">
        <v>1035</v>
      </c>
      <c r="P27" s="305" t="s">
        <v>424</v>
      </c>
      <c r="Q27" s="352">
        <v>41</v>
      </c>
      <c r="V27" s="57" t="s">
        <v>522</v>
      </c>
      <c r="W27" s="92" t="s">
        <v>483</v>
      </c>
      <c r="Y27" s="57" t="s">
        <v>595</v>
      </c>
      <c r="AB27" s="57" t="s">
        <v>621</v>
      </c>
      <c r="AE27" s="57" t="s">
        <v>695</v>
      </c>
      <c r="AH27" s="57" t="s">
        <v>970</v>
      </c>
      <c r="AK27" s="57"/>
      <c r="AL27" s="92"/>
    </row>
    <row r="28" spans="1:38">
      <c r="A28" s="57" t="s">
        <v>160</v>
      </c>
      <c r="B28" s="57" t="s">
        <v>1737</v>
      </c>
      <c r="D28" s="57" t="s">
        <v>330</v>
      </c>
      <c r="E28" s="89" t="s">
        <v>1036</v>
      </c>
      <c r="P28" s="57" t="s">
        <v>425</v>
      </c>
      <c r="Q28" s="88">
        <v>42</v>
      </c>
      <c r="V28" s="57" t="s">
        <v>523</v>
      </c>
      <c r="W28" s="92" t="s">
        <v>484</v>
      </c>
      <c r="Y28" s="57" t="s">
        <v>596</v>
      </c>
      <c r="AB28" s="57" t="s">
        <v>622</v>
      </c>
      <c r="AE28" s="57" t="s">
        <v>696</v>
      </c>
      <c r="AH28" s="57" t="s">
        <v>971</v>
      </c>
      <c r="AK28" s="57"/>
      <c r="AL28" s="92"/>
    </row>
    <row r="29" spans="1:38">
      <c r="A29" s="57" t="s">
        <v>161</v>
      </c>
      <c r="B29" s="57" t="s">
        <v>1738</v>
      </c>
      <c r="D29" s="57" t="s">
        <v>1037</v>
      </c>
      <c r="E29" s="89" t="s">
        <v>1038</v>
      </c>
      <c r="P29" s="57" t="s">
        <v>426</v>
      </c>
      <c r="Q29" s="88">
        <v>43</v>
      </c>
      <c r="V29" s="57" t="s">
        <v>524</v>
      </c>
      <c r="W29" s="92" t="s">
        <v>485</v>
      </c>
      <c r="Y29" s="57" t="s">
        <v>597</v>
      </c>
      <c r="AB29" s="57" t="s">
        <v>623</v>
      </c>
      <c r="AE29" s="57" t="s">
        <v>697</v>
      </c>
      <c r="AH29" s="57" t="s">
        <v>972</v>
      </c>
      <c r="AK29" s="57"/>
      <c r="AL29" s="92"/>
    </row>
    <row r="30" spans="1:38">
      <c r="A30" s="57" t="s">
        <v>162</v>
      </c>
      <c r="B30" s="57" t="s">
        <v>1641</v>
      </c>
      <c r="D30" s="57" t="s">
        <v>1039</v>
      </c>
      <c r="E30" s="89" t="s">
        <v>1040</v>
      </c>
      <c r="P30" s="57" t="s">
        <v>427</v>
      </c>
      <c r="Q30" s="88">
        <v>44</v>
      </c>
      <c r="V30" s="57" t="s">
        <v>465</v>
      </c>
      <c r="W30" s="92" t="s">
        <v>486</v>
      </c>
      <c r="Y30" s="57" t="s">
        <v>598</v>
      </c>
      <c r="AB30" s="57" t="s">
        <v>624</v>
      </c>
      <c r="AE30" s="57" t="s">
        <v>698</v>
      </c>
      <c r="AH30" s="57" t="s">
        <v>1114</v>
      </c>
    </row>
    <row r="31" spans="1:38">
      <c r="A31" s="57" t="s">
        <v>163</v>
      </c>
      <c r="B31" s="57" t="s">
        <v>1642</v>
      </c>
      <c r="D31" s="57" t="s">
        <v>1643</v>
      </c>
      <c r="E31" s="89" t="s">
        <v>1041</v>
      </c>
      <c r="P31" s="57" t="s">
        <v>428</v>
      </c>
      <c r="Q31" s="88">
        <v>46</v>
      </c>
      <c r="V31" s="57" t="s">
        <v>466</v>
      </c>
      <c r="W31" s="92" t="s">
        <v>487</v>
      </c>
      <c r="Y31" s="57" t="s">
        <v>694</v>
      </c>
      <c r="AB31" s="57" t="s">
        <v>625</v>
      </c>
      <c r="AE31" s="57" t="s">
        <v>699</v>
      </c>
      <c r="AH31" s="57" t="s">
        <v>1115</v>
      </c>
    </row>
    <row r="32" spans="1:38">
      <c r="A32" s="57" t="s">
        <v>164</v>
      </c>
      <c r="B32" s="57" t="s">
        <v>1645</v>
      </c>
      <c r="D32" s="57" t="s">
        <v>331</v>
      </c>
      <c r="E32" s="89" t="s">
        <v>1042</v>
      </c>
      <c r="P32" s="57" t="s">
        <v>1644</v>
      </c>
      <c r="Q32" s="88">
        <v>49</v>
      </c>
      <c r="V32" s="57" t="s">
        <v>467</v>
      </c>
      <c r="W32" s="92" t="s">
        <v>488</v>
      </c>
      <c r="Y32" s="57" t="s">
        <v>599</v>
      </c>
      <c r="AB32" s="57" t="s">
        <v>626</v>
      </c>
      <c r="AE32" s="57" t="s">
        <v>700</v>
      </c>
    </row>
    <row r="33" spans="1:34" ht="15" customHeight="1">
      <c r="A33" s="57" t="s">
        <v>165</v>
      </c>
      <c r="B33" s="57" t="s">
        <v>1646</v>
      </c>
      <c r="D33" s="57" t="s">
        <v>1043</v>
      </c>
      <c r="E33" s="89" t="s">
        <v>1044</v>
      </c>
      <c r="P33" s="57" t="s">
        <v>930</v>
      </c>
      <c r="Q33" s="88">
        <v>50</v>
      </c>
      <c r="V33" s="57" t="s">
        <v>468</v>
      </c>
      <c r="W33" s="92" t="s">
        <v>525</v>
      </c>
      <c r="Y33" s="57" t="s">
        <v>600</v>
      </c>
      <c r="AB33" s="57" t="s">
        <v>627</v>
      </c>
      <c r="AE33" s="57" t="s">
        <v>701</v>
      </c>
    </row>
    <row r="34" spans="1:34">
      <c r="A34" s="57" t="s">
        <v>166</v>
      </c>
      <c r="B34" s="57" t="s">
        <v>136</v>
      </c>
      <c r="D34" s="57" t="s">
        <v>1647</v>
      </c>
      <c r="E34" s="89" t="s">
        <v>1045</v>
      </c>
      <c r="P34" s="57" t="s">
        <v>931</v>
      </c>
      <c r="Q34" s="88">
        <v>51</v>
      </c>
      <c r="V34" s="57" t="s">
        <v>536</v>
      </c>
      <c r="W34" s="92" t="s">
        <v>526</v>
      </c>
      <c r="Y34" s="57" t="s">
        <v>601</v>
      </c>
      <c r="AB34" s="57" t="s">
        <v>628</v>
      </c>
      <c r="AE34" s="57" t="s">
        <v>702</v>
      </c>
    </row>
    <row r="35" spans="1:34">
      <c r="A35" s="57" t="s">
        <v>167</v>
      </c>
      <c r="B35" s="57" t="s">
        <v>1739</v>
      </c>
      <c r="D35" s="57" t="s">
        <v>576</v>
      </c>
      <c r="E35" s="89" t="s">
        <v>1046</v>
      </c>
      <c r="P35" s="57" t="s">
        <v>932</v>
      </c>
      <c r="Q35" s="88">
        <v>52</v>
      </c>
      <c r="V35" s="57" t="s">
        <v>537</v>
      </c>
      <c r="W35" s="92" t="s">
        <v>527</v>
      </c>
      <c r="Y35" s="57" t="s">
        <v>602</v>
      </c>
      <c r="AB35" s="57" t="s">
        <v>629</v>
      </c>
      <c r="AE35" s="57" t="s">
        <v>703</v>
      </c>
      <c r="AH35" s="627" t="s">
        <v>499</v>
      </c>
    </row>
    <row r="36" spans="1:34">
      <c r="A36" s="57" t="s">
        <v>168</v>
      </c>
      <c r="B36" s="57" t="s">
        <v>1648</v>
      </c>
      <c r="D36" s="57" t="s">
        <v>1649</v>
      </c>
      <c r="E36" s="89" t="s">
        <v>1047</v>
      </c>
      <c r="P36" s="57" t="s">
        <v>1100</v>
      </c>
      <c r="Q36" s="57">
        <v>54</v>
      </c>
      <c r="V36" s="57" t="s">
        <v>538</v>
      </c>
      <c r="W36" s="92" t="s">
        <v>528</v>
      </c>
      <c r="Y36" s="57" t="s">
        <v>1097</v>
      </c>
      <c r="AB36" s="57" t="s">
        <v>630</v>
      </c>
      <c r="AE36" s="57" t="s">
        <v>704</v>
      </c>
      <c r="AH36" s="57" t="s">
        <v>669</v>
      </c>
    </row>
    <row r="37" spans="1:34">
      <c r="A37" s="57" t="s">
        <v>169</v>
      </c>
      <c r="B37" s="57" t="s">
        <v>1650</v>
      </c>
      <c r="D37" s="57" t="s">
        <v>332</v>
      </c>
      <c r="E37" s="89" t="s">
        <v>1048</v>
      </c>
      <c r="P37" s="57" t="s">
        <v>1150</v>
      </c>
      <c r="Q37" s="88" t="s">
        <v>957</v>
      </c>
      <c r="V37" s="57" t="s">
        <v>539</v>
      </c>
      <c r="W37" s="92" t="s">
        <v>529</v>
      </c>
      <c r="Y37" s="57" t="s">
        <v>603</v>
      </c>
      <c r="AB37" s="57" t="s">
        <v>631</v>
      </c>
      <c r="AE37" s="57" t="s">
        <v>705</v>
      </c>
      <c r="AH37" s="57" t="s">
        <v>671</v>
      </c>
    </row>
    <row r="38" spans="1:34">
      <c r="A38" s="57" t="s">
        <v>170</v>
      </c>
      <c r="B38" s="57" t="s">
        <v>1740</v>
      </c>
      <c r="D38" s="57" t="s">
        <v>1651</v>
      </c>
      <c r="E38" s="89" t="s">
        <v>1049</v>
      </c>
      <c r="V38" s="57" t="s">
        <v>540</v>
      </c>
      <c r="W38" s="92" t="s">
        <v>530</v>
      </c>
      <c r="Y38" s="57" t="s">
        <v>1006</v>
      </c>
      <c r="AB38" s="57" t="s">
        <v>632</v>
      </c>
      <c r="AE38" s="57" t="s">
        <v>706</v>
      </c>
      <c r="AH38" s="57" t="s">
        <v>677</v>
      </c>
    </row>
    <row r="39" spans="1:34" ht="15" customHeight="1">
      <c r="A39" s="57" t="s">
        <v>171</v>
      </c>
      <c r="B39" s="57" t="s">
        <v>1741</v>
      </c>
      <c r="D39" s="57" t="s">
        <v>1653</v>
      </c>
      <c r="E39" s="89" t="s">
        <v>1050</v>
      </c>
      <c r="P39" s="74"/>
      <c r="Q39" s="88"/>
      <c r="V39" s="57" t="s">
        <v>451</v>
      </c>
      <c r="W39" s="92" t="s">
        <v>531</v>
      </c>
      <c r="Y39" s="57" t="s">
        <v>1652</v>
      </c>
      <c r="AB39" s="57" t="s">
        <v>633</v>
      </c>
      <c r="AE39" s="57" t="s">
        <v>707</v>
      </c>
      <c r="AH39" s="57" t="s">
        <v>672</v>
      </c>
    </row>
    <row r="40" spans="1:34" ht="15" customHeight="1">
      <c r="A40" s="57" t="s">
        <v>172</v>
      </c>
      <c r="B40" s="57" t="s">
        <v>1742</v>
      </c>
      <c r="D40" s="57" t="s">
        <v>1051</v>
      </c>
      <c r="E40" s="89" t="s">
        <v>1052</v>
      </c>
      <c r="V40" s="57" t="s">
        <v>541</v>
      </c>
      <c r="W40" s="92" t="s">
        <v>532</v>
      </c>
      <c r="Y40" s="57" t="s">
        <v>1098</v>
      </c>
      <c r="AB40" s="57" t="s">
        <v>634</v>
      </c>
      <c r="AE40" s="57" t="s">
        <v>710</v>
      </c>
      <c r="AH40" s="57" t="s">
        <v>673</v>
      </c>
    </row>
    <row r="41" spans="1:34">
      <c r="A41" s="57" t="s">
        <v>173</v>
      </c>
      <c r="B41" s="57" t="s">
        <v>1743</v>
      </c>
      <c r="D41" s="57" t="s">
        <v>1053</v>
      </c>
      <c r="E41" s="89" t="s">
        <v>1054</v>
      </c>
      <c r="V41" s="57" t="s">
        <v>542</v>
      </c>
      <c r="W41" s="92" t="s">
        <v>533</v>
      </c>
      <c r="Y41" s="57" t="s">
        <v>1099</v>
      </c>
      <c r="AB41" s="57" t="s">
        <v>635</v>
      </c>
      <c r="AE41" s="57" t="s">
        <v>708</v>
      </c>
      <c r="AH41" s="57" t="s">
        <v>675</v>
      </c>
    </row>
    <row r="42" spans="1:34">
      <c r="A42" s="57" t="s">
        <v>174</v>
      </c>
      <c r="B42" s="57" t="s">
        <v>348</v>
      </c>
      <c r="D42" s="57" t="s">
        <v>333</v>
      </c>
      <c r="E42" s="89" t="s">
        <v>1055</v>
      </c>
      <c r="V42" s="57" t="s">
        <v>452</v>
      </c>
      <c r="W42" s="92" t="s">
        <v>535</v>
      </c>
      <c r="Y42" s="57" t="s">
        <v>1128</v>
      </c>
      <c r="AB42" s="57" t="s">
        <v>636</v>
      </c>
      <c r="AE42" s="57" t="s">
        <v>709</v>
      </c>
      <c r="AH42" s="57" t="s">
        <v>676</v>
      </c>
    </row>
    <row r="43" spans="1:34" ht="15" customHeight="1">
      <c r="A43" s="57" t="s">
        <v>175</v>
      </c>
      <c r="B43" s="57" t="s">
        <v>1744</v>
      </c>
      <c r="D43" s="57" t="s">
        <v>334</v>
      </c>
      <c r="E43" s="89" t="s">
        <v>1056</v>
      </c>
      <c r="V43" s="57" t="s">
        <v>556</v>
      </c>
      <c r="W43" s="92" t="s">
        <v>544</v>
      </c>
      <c r="Y43" s="57" t="s">
        <v>1142</v>
      </c>
      <c r="AB43" s="57" t="s">
        <v>637</v>
      </c>
      <c r="AE43" s="57" t="s">
        <v>711</v>
      </c>
      <c r="AH43" s="57" t="s">
        <v>944</v>
      </c>
    </row>
    <row r="44" spans="1:34">
      <c r="A44" s="57" t="s">
        <v>311</v>
      </c>
      <c r="B44" s="57" t="s">
        <v>1745</v>
      </c>
      <c r="D44" s="57" t="s">
        <v>1057</v>
      </c>
      <c r="E44" s="89" t="s">
        <v>1058</v>
      </c>
      <c r="V44" s="57" t="s">
        <v>453</v>
      </c>
      <c r="W44" s="92" t="s">
        <v>545</v>
      </c>
      <c r="Y44" s="57" t="s">
        <v>1144</v>
      </c>
      <c r="AB44" s="57" t="s">
        <v>638</v>
      </c>
      <c r="AE44" s="57" t="s">
        <v>712</v>
      </c>
      <c r="AH44" s="57" t="s">
        <v>945</v>
      </c>
    </row>
    <row r="45" spans="1:34" ht="15" customHeight="1">
      <c r="A45" s="57" t="s">
        <v>176</v>
      </c>
      <c r="B45" s="57" t="s">
        <v>108</v>
      </c>
      <c r="D45" s="57" t="s">
        <v>335</v>
      </c>
      <c r="E45" s="89" t="s">
        <v>1059</v>
      </c>
      <c r="V45" s="57" t="s">
        <v>558</v>
      </c>
      <c r="W45" s="92" t="s">
        <v>546</v>
      </c>
      <c r="AB45" s="57" t="s">
        <v>639</v>
      </c>
      <c r="AE45" s="57" t="s">
        <v>713</v>
      </c>
      <c r="AH45" s="57" t="s">
        <v>946</v>
      </c>
    </row>
    <row r="46" spans="1:34" ht="15" customHeight="1">
      <c r="A46" s="57" t="s">
        <v>177</v>
      </c>
      <c r="B46" s="57" t="s">
        <v>1746</v>
      </c>
      <c r="D46" s="57" t="s">
        <v>336</v>
      </c>
      <c r="E46" s="89" t="s">
        <v>1060</v>
      </c>
      <c r="V46" s="57" t="s">
        <v>557</v>
      </c>
      <c r="W46" s="92" t="s">
        <v>547</v>
      </c>
      <c r="AB46" s="57" t="s">
        <v>640</v>
      </c>
      <c r="AE46" s="57" t="s">
        <v>714</v>
      </c>
      <c r="AH46" s="57" t="s">
        <v>947</v>
      </c>
    </row>
    <row r="47" spans="1:34">
      <c r="A47" s="57" t="s">
        <v>178</v>
      </c>
      <c r="B47" s="57" t="s">
        <v>349</v>
      </c>
      <c r="D47" s="57" t="s">
        <v>337</v>
      </c>
      <c r="E47" s="89" t="s">
        <v>1061</v>
      </c>
      <c r="V47" s="57" t="s">
        <v>559</v>
      </c>
      <c r="W47" s="92" t="s">
        <v>548</v>
      </c>
      <c r="AB47" s="57" t="s">
        <v>641</v>
      </c>
      <c r="AE47" s="57" t="s">
        <v>715</v>
      </c>
      <c r="AH47" s="57" t="s">
        <v>948</v>
      </c>
    </row>
    <row r="48" spans="1:34" ht="15" customHeight="1">
      <c r="A48" s="57" t="s">
        <v>179</v>
      </c>
      <c r="B48" s="57" t="s">
        <v>109</v>
      </c>
      <c r="D48" s="57" t="s">
        <v>1654</v>
      </c>
      <c r="E48" s="89" t="s">
        <v>1062</v>
      </c>
      <c r="V48" s="57" t="s">
        <v>561</v>
      </c>
      <c r="W48" s="92" t="s">
        <v>549</v>
      </c>
      <c r="AB48" s="57" t="s">
        <v>642</v>
      </c>
      <c r="AE48" s="57" t="s">
        <v>716</v>
      </c>
      <c r="AH48" s="57"/>
    </row>
    <row r="49" spans="1:34">
      <c r="A49" s="57" t="s">
        <v>180</v>
      </c>
      <c r="B49" s="57" t="s">
        <v>1655</v>
      </c>
      <c r="D49" s="57" t="s">
        <v>1086</v>
      </c>
      <c r="E49" s="89">
        <v>6079</v>
      </c>
      <c r="V49" s="57" t="s">
        <v>560</v>
      </c>
      <c r="W49" s="92" t="s">
        <v>550</v>
      </c>
      <c r="Y49" s="634" t="s">
        <v>659</v>
      </c>
      <c r="AB49" s="57" t="s">
        <v>643</v>
      </c>
      <c r="AE49" s="57" t="s">
        <v>717</v>
      </c>
      <c r="AH49" s="57"/>
    </row>
    <row r="50" spans="1:34" ht="15" customHeight="1">
      <c r="A50" s="57" t="s">
        <v>181</v>
      </c>
      <c r="B50" s="57" t="s">
        <v>1747</v>
      </c>
      <c r="D50" s="57" t="s">
        <v>1087</v>
      </c>
      <c r="E50" s="89">
        <v>6080</v>
      </c>
      <c r="V50" s="57" t="s">
        <v>563</v>
      </c>
      <c r="W50" s="92" t="s">
        <v>552</v>
      </c>
      <c r="Y50" s="57" t="s">
        <v>982</v>
      </c>
      <c r="AB50" s="57" t="s">
        <v>644</v>
      </c>
      <c r="AE50" s="57" t="s">
        <v>718</v>
      </c>
      <c r="AH50" s="57"/>
    </row>
    <row r="51" spans="1:34">
      <c r="A51" s="57" t="s">
        <v>182</v>
      </c>
      <c r="B51" s="57" t="s">
        <v>110</v>
      </c>
      <c r="D51" s="57" t="s">
        <v>1156</v>
      </c>
      <c r="E51" s="89">
        <v>6081</v>
      </c>
      <c r="V51" s="57" t="s">
        <v>565</v>
      </c>
      <c r="W51" s="92" t="s">
        <v>554</v>
      </c>
      <c r="Y51" s="57" t="s">
        <v>983</v>
      </c>
      <c r="AB51" s="57" t="s">
        <v>645</v>
      </c>
      <c r="AE51" s="57" t="s">
        <v>719</v>
      </c>
      <c r="AH51" s="57"/>
    </row>
    <row r="52" spans="1:34">
      <c r="A52" s="57" t="s">
        <v>183</v>
      </c>
      <c r="B52" s="57" t="s">
        <v>111</v>
      </c>
      <c r="D52" s="57" t="s">
        <v>1796</v>
      </c>
      <c r="E52" s="89">
        <v>6082</v>
      </c>
      <c r="V52" s="57" t="s">
        <v>566</v>
      </c>
      <c r="W52" s="92" t="s">
        <v>555</v>
      </c>
      <c r="Y52" s="57" t="s">
        <v>927</v>
      </c>
      <c r="AB52" s="57" t="s">
        <v>646</v>
      </c>
      <c r="AE52" s="57" t="s">
        <v>720</v>
      </c>
      <c r="AH52" s="57"/>
    </row>
    <row r="53" spans="1:34">
      <c r="A53" s="57" t="s">
        <v>184</v>
      </c>
      <c r="B53" s="57" t="s">
        <v>1656</v>
      </c>
      <c r="D53" s="57" t="s">
        <v>1797</v>
      </c>
      <c r="E53" s="89">
        <v>6083</v>
      </c>
      <c r="V53" s="57" t="s">
        <v>914</v>
      </c>
      <c r="W53" s="92">
        <v>55</v>
      </c>
      <c r="Y53" s="57" t="s">
        <v>928</v>
      </c>
      <c r="AB53" s="57" t="s">
        <v>647</v>
      </c>
      <c r="AE53" s="57" t="s">
        <v>934</v>
      </c>
      <c r="AH53" s="57"/>
    </row>
    <row r="54" spans="1:34" ht="15" customHeight="1">
      <c r="A54" s="57" t="s">
        <v>1159</v>
      </c>
      <c r="B54" s="57" t="s">
        <v>1160</v>
      </c>
      <c r="D54" s="57" t="s">
        <v>1798</v>
      </c>
      <c r="E54" s="89">
        <v>6084</v>
      </c>
      <c r="V54" s="57" t="s">
        <v>915</v>
      </c>
      <c r="W54" s="92">
        <v>56</v>
      </c>
      <c r="Y54" s="57" t="s">
        <v>929</v>
      </c>
      <c r="AB54" s="57" t="s">
        <v>648</v>
      </c>
      <c r="AE54" s="57" t="s">
        <v>935</v>
      </c>
    </row>
    <row r="55" spans="1:34" ht="15" customHeight="1">
      <c r="A55" s="57" t="s">
        <v>185</v>
      </c>
      <c r="B55" s="57" t="s">
        <v>1657</v>
      </c>
      <c r="D55" s="57" t="s">
        <v>1871</v>
      </c>
      <c r="E55" s="89">
        <v>6085</v>
      </c>
      <c r="V55" s="57" t="s">
        <v>916</v>
      </c>
      <c r="W55" s="92">
        <v>57</v>
      </c>
      <c r="Y55" s="57" t="s">
        <v>984</v>
      </c>
      <c r="AB55" s="57" t="s">
        <v>649</v>
      </c>
      <c r="AE55" s="57" t="s">
        <v>936</v>
      </c>
    </row>
    <row r="56" spans="1:34" ht="15" customHeight="1">
      <c r="A56" s="57" t="s">
        <v>186</v>
      </c>
      <c r="B56" s="57" t="s">
        <v>1659</v>
      </c>
      <c r="D56" s="57" t="s">
        <v>1872</v>
      </c>
      <c r="E56" s="89">
        <v>6086</v>
      </c>
      <c r="V56" s="57" t="s">
        <v>917</v>
      </c>
      <c r="W56" s="92">
        <v>61</v>
      </c>
      <c r="Y56" s="57" t="s">
        <v>985</v>
      </c>
      <c r="AB56" s="57" t="s">
        <v>650</v>
      </c>
      <c r="AE56" s="57" t="s">
        <v>937</v>
      </c>
    </row>
    <row r="57" spans="1:34">
      <c r="A57" s="57" t="s">
        <v>1840</v>
      </c>
      <c r="B57" s="57" t="s">
        <v>1841</v>
      </c>
      <c r="D57" s="57" t="s">
        <v>1063</v>
      </c>
      <c r="E57" s="89">
        <v>321</v>
      </c>
      <c r="V57" s="57" t="s">
        <v>918</v>
      </c>
      <c r="W57" s="92">
        <v>62</v>
      </c>
      <c r="Y57" s="57" t="s">
        <v>1658</v>
      </c>
      <c r="AB57" s="57" t="s">
        <v>651</v>
      </c>
      <c r="AE57" s="57" t="s">
        <v>1151</v>
      </c>
    </row>
    <row r="58" spans="1:34" ht="15" customHeight="1">
      <c r="A58" s="57" t="s">
        <v>187</v>
      </c>
      <c r="B58" s="57" t="s">
        <v>1748</v>
      </c>
      <c r="D58" s="57" t="s">
        <v>315</v>
      </c>
      <c r="E58" s="89">
        <v>322</v>
      </c>
      <c r="V58" s="57" t="s">
        <v>988</v>
      </c>
      <c r="W58" s="92" t="s">
        <v>989</v>
      </c>
      <c r="AB58" s="57" t="s">
        <v>652</v>
      </c>
      <c r="AE58" s="717" t="s">
        <v>1152</v>
      </c>
      <c r="AF58" s="717"/>
    </row>
    <row r="59" spans="1:34" ht="15" customHeight="1">
      <c r="A59" s="57" t="s">
        <v>188</v>
      </c>
      <c r="B59" s="57" t="s">
        <v>1749</v>
      </c>
      <c r="D59" s="57" t="s">
        <v>1064</v>
      </c>
      <c r="E59" s="89">
        <v>323</v>
      </c>
      <c r="V59" s="57" t="s">
        <v>990</v>
      </c>
      <c r="W59" s="92" t="s">
        <v>991</v>
      </c>
      <c r="Y59" s="631" t="s">
        <v>492</v>
      </c>
      <c r="AB59" s="57" t="s">
        <v>653</v>
      </c>
      <c r="AE59" s="717"/>
      <c r="AF59" s="760"/>
    </row>
    <row r="60" spans="1:34">
      <c r="A60" s="57" t="s">
        <v>189</v>
      </c>
      <c r="B60" s="57" t="s">
        <v>350</v>
      </c>
      <c r="D60" s="57" t="s">
        <v>1065</v>
      </c>
      <c r="E60" s="89">
        <v>324</v>
      </c>
      <c r="V60" s="57" t="s">
        <v>1660</v>
      </c>
      <c r="W60" s="92" t="s">
        <v>992</v>
      </c>
      <c r="Y60" s="57" t="s">
        <v>661</v>
      </c>
      <c r="AB60" s="57" t="s">
        <v>654</v>
      </c>
    </row>
    <row r="61" spans="1:34">
      <c r="A61" s="57" t="s">
        <v>190</v>
      </c>
      <c r="B61" s="57" t="s">
        <v>112</v>
      </c>
      <c r="D61" s="57" t="s">
        <v>1066</v>
      </c>
      <c r="E61" s="89">
        <v>325</v>
      </c>
      <c r="V61" s="57" t="s">
        <v>1661</v>
      </c>
      <c r="W61" s="92" t="s">
        <v>993</v>
      </c>
      <c r="Y61" s="57" t="s">
        <v>662</v>
      </c>
      <c r="AB61" s="57" t="s">
        <v>655</v>
      </c>
    </row>
    <row r="62" spans="1:34">
      <c r="A62" s="57" t="s">
        <v>191</v>
      </c>
      <c r="B62" s="57" t="s">
        <v>338</v>
      </c>
      <c r="D62" s="57" t="s">
        <v>1067</v>
      </c>
      <c r="E62" s="89">
        <v>326</v>
      </c>
      <c r="V62" s="57" t="s">
        <v>994</v>
      </c>
      <c r="W62" s="92" t="s">
        <v>997</v>
      </c>
      <c r="Y62" s="57" t="s">
        <v>663</v>
      </c>
      <c r="AB62" s="57" t="s">
        <v>922</v>
      </c>
      <c r="AC62" s="92"/>
      <c r="AE62" s="627" t="s">
        <v>1148</v>
      </c>
    </row>
    <row r="63" spans="1:34">
      <c r="A63" s="57" t="s">
        <v>192</v>
      </c>
      <c r="B63" s="57" t="s">
        <v>113</v>
      </c>
      <c r="D63" s="57" t="s">
        <v>1799</v>
      </c>
      <c r="E63" s="89">
        <v>327</v>
      </c>
      <c r="V63" s="57" t="s">
        <v>995</v>
      </c>
      <c r="W63" s="92" t="s">
        <v>998</v>
      </c>
      <c r="Y63" s="57" t="s">
        <v>664</v>
      </c>
      <c r="AB63" s="57" t="s">
        <v>923</v>
      </c>
      <c r="AC63" s="92"/>
      <c r="AE63" s="717" t="s">
        <v>1149</v>
      </c>
    </row>
    <row r="64" spans="1:34">
      <c r="A64" s="57" t="s">
        <v>193</v>
      </c>
      <c r="B64" s="57" t="s">
        <v>114</v>
      </c>
      <c r="D64" s="57" t="s">
        <v>316</v>
      </c>
      <c r="E64" s="89">
        <v>328</v>
      </c>
      <c r="V64" s="57" t="s">
        <v>996</v>
      </c>
      <c r="W64" s="92" t="s">
        <v>999</v>
      </c>
      <c r="Y64" s="57" t="s">
        <v>1117</v>
      </c>
      <c r="AB64" s="57" t="s">
        <v>924</v>
      </c>
      <c r="AC64" s="92"/>
    </row>
    <row r="65" spans="1:29">
      <c r="A65" s="57" t="s">
        <v>194</v>
      </c>
      <c r="B65" s="57" t="s">
        <v>1662</v>
      </c>
      <c r="D65" s="57" t="s">
        <v>317</v>
      </c>
      <c r="E65" s="89">
        <v>329</v>
      </c>
      <c r="V65" s="57" t="s">
        <v>1101</v>
      </c>
      <c r="W65" s="92">
        <v>77</v>
      </c>
      <c r="AB65" s="57" t="s">
        <v>925</v>
      </c>
      <c r="AC65" s="92"/>
    </row>
    <row r="66" spans="1:29" ht="15" customHeight="1">
      <c r="A66" s="57" t="s">
        <v>195</v>
      </c>
      <c r="B66" s="57" t="s">
        <v>1750</v>
      </c>
      <c r="D66" s="57" t="s">
        <v>509</v>
      </c>
      <c r="E66" s="89" t="s">
        <v>1068</v>
      </c>
      <c r="V66" s="57" t="s">
        <v>1102</v>
      </c>
      <c r="W66" s="92" t="s">
        <v>1103</v>
      </c>
      <c r="Y66" s="631" t="s">
        <v>498</v>
      </c>
      <c r="AB66" s="57" t="s">
        <v>926</v>
      </c>
      <c r="AC66" s="92"/>
    </row>
    <row r="67" spans="1:29">
      <c r="A67" s="57" t="s">
        <v>196</v>
      </c>
      <c r="B67" s="57" t="s">
        <v>351</v>
      </c>
      <c r="D67" s="57" t="s">
        <v>1069</v>
      </c>
      <c r="E67" s="89" t="s">
        <v>1070</v>
      </c>
      <c r="V67" s="57" t="s">
        <v>1663</v>
      </c>
      <c r="W67" s="92" t="s">
        <v>1104</v>
      </c>
      <c r="Y67" s="57" t="s">
        <v>669</v>
      </c>
      <c r="AB67" s="57" t="s">
        <v>1000</v>
      </c>
    </row>
    <row r="68" spans="1:29">
      <c r="A68" s="57" t="s">
        <v>197</v>
      </c>
      <c r="B68" s="57" t="s">
        <v>352</v>
      </c>
      <c r="D68" s="57" t="s">
        <v>1800</v>
      </c>
      <c r="E68" s="89" t="s">
        <v>1071</v>
      </c>
      <c r="V68" s="57" t="s">
        <v>1105</v>
      </c>
      <c r="W68" s="92" t="s">
        <v>1106</v>
      </c>
      <c r="Y68" s="57" t="s">
        <v>670</v>
      </c>
      <c r="AB68" s="57" t="s">
        <v>1001</v>
      </c>
    </row>
    <row r="69" spans="1:29">
      <c r="A69" s="57" t="s">
        <v>198</v>
      </c>
      <c r="B69" s="57" t="s">
        <v>115</v>
      </c>
      <c r="D69" s="57" t="s">
        <v>517</v>
      </c>
      <c r="E69" s="89">
        <v>501</v>
      </c>
      <c r="V69" s="57" t="s">
        <v>1107</v>
      </c>
      <c r="W69" s="92">
        <v>81</v>
      </c>
      <c r="Y69" s="57" t="s">
        <v>1007</v>
      </c>
      <c r="AB69" s="57" t="s">
        <v>1664</v>
      </c>
    </row>
    <row r="70" spans="1:29">
      <c r="A70" s="57" t="s">
        <v>199</v>
      </c>
      <c r="B70" s="57" t="s">
        <v>1666</v>
      </c>
      <c r="D70" s="57" t="s">
        <v>518</v>
      </c>
      <c r="E70" s="89">
        <v>502</v>
      </c>
      <c r="V70" s="57" t="s">
        <v>1113</v>
      </c>
      <c r="W70" s="92">
        <v>82</v>
      </c>
      <c r="Y70" s="57" t="s">
        <v>672</v>
      </c>
      <c r="AB70" s="57" t="s">
        <v>1665</v>
      </c>
    </row>
    <row r="71" spans="1:29">
      <c r="A71" s="57" t="s">
        <v>200</v>
      </c>
      <c r="B71" s="57" t="s">
        <v>1668</v>
      </c>
      <c r="V71" s="57" t="s">
        <v>1129</v>
      </c>
      <c r="W71" s="92">
        <v>83</v>
      </c>
      <c r="Y71" s="57" t="s">
        <v>674</v>
      </c>
      <c r="AB71" s="57" t="s">
        <v>1002</v>
      </c>
    </row>
    <row r="72" spans="1:29">
      <c r="A72" s="57" t="s">
        <v>201</v>
      </c>
      <c r="B72" s="57" t="s">
        <v>353</v>
      </c>
      <c r="V72" s="57" t="s">
        <v>1130</v>
      </c>
      <c r="W72" s="92" t="s">
        <v>1131</v>
      </c>
      <c r="Y72" s="57" t="s">
        <v>676</v>
      </c>
      <c r="Z72" s="632"/>
      <c r="AB72" s="57" t="s">
        <v>1003</v>
      </c>
    </row>
    <row r="73" spans="1:29">
      <c r="A73" s="57" t="s">
        <v>202</v>
      </c>
      <c r="B73" s="57" t="s">
        <v>1751</v>
      </c>
      <c r="V73" s="57" t="s">
        <v>1132</v>
      </c>
      <c r="W73" s="92" t="s">
        <v>1133</v>
      </c>
      <c r="Y73" s="57" t="s">
        <v>1667</v>
      </c>
      <c r="Z73" s="88"/>
      <c r="AB73" s="57" t="s">
        <v>1004</v>
      </c>
    </row>
    <row r="74" spans="1:29">
      <c r="A74" s="57" t="s">
        <v>203</v>
      </c>
      <c r="B74" s="57" t="s">
        <v>1752</v>
      </c>
      <c r="V74" s="57" t="s">
        <v>1134</v>
      </c>
      <c r="W74" s="92">
        <v>87</v>
      </c>
      <c r="Z74" s="88"/>
      <c r="AB74" s="57" t="s">
        <v>1108</v>
      </c>
    </row>
    <row r="75" spans="1:29">
      <c r="A75" s="57" t="s">
        <v>204</v>
      </c>
      <c r="B75" s="57" t="s">
        <v>1753</v>
      </c>
      <c r="Y75" s="57"/>
      <c r="AB75" s="57" t="s">
        <v>1109</v>
      </c>
    </row>
    <row r="76" spans="1:29">
      <c r="A76" s="57" t="s">
        <v>205</v>
      </c>
      <c r="B76" s="57" t="s">
        <v>116</v>
      </c>
      <c r="D76" s="74"/>
      <c r="Y76" s="627" t="s">
        <v>437</v>
      </c>
      <c r="AB76" s="57" t="s">
        <v>1669</v>
      </c>
    </row>
    <row r="77" spans="1:29">
      <c r="A77" s="57" t="s">
        <v>206</v>
      </c>
      <c r="B77" s="57" t="s">
        <v>1754</v>
      </c>
      <c r="D77" s="74"/>
      <c r="Y77" s="57" t="s">
        <v>586</v>
      </c>
      <c r="Z77" s="632"/>
      <c r="AB77" s="57" t="s">
        <v>1110</v>
      </c>
    </row>
    <row r="78" spans="1:29">
      <c r="A78" s="57" t="s">
        <v>207</v>
      </c>
      <c r="B78" s="57" t="s">
        <v>1755</v>
      </c>
      <c r="D78" s="74"/>
      <c r="Y78" s="57" t="s">
        <v>587</v>
      </c>
      <c r="Z78" s="88"/>
      <c r="AB78" s="57" t="s">
        <v>1111</v>
      </c>
      <c r="AC78" s="92"/>
    </row>
    <row r="79" spans="1:29">
      <c r="A79" s="57" t="s">
        <v>208</v>
      </c>
      <c r="B79" s="57" t="s">
        <v>354</v>
      </c>
      <c r="D79" s="74"/>
      <c r="Z79" s="306"/>
      <c r="AB79" s="717" t="s">
        <v>1135</v>
      </c>
      <c r="AC79" s="92"/>
    </row>
    <row r="80" spans="1:29">
      <c r="A80" s="57" t="s">
        <v>209</v>
      </c>
      <c r="B80" s="57" t="s">
        <v>355</v>
      </c>
      <c r="AB80" s="717" t="s">
        <v>1136</v>
      </c>
      <c r="AC80" s="92"/>
    </row>
    <row r="81" spans="1:29">
      <c r="A81" s="57" t="s">
        <v>210</v>
      </c>
      <c r="B81" s="57" t="s">
        <v>1670</v>
      </c>
      <c r="Y81" s="627" t="s">
        <v>431</v>
      </c>
      <c r="AB81" s="717" t="s">
        <v>1137</v>
      </c>
      <c r="AC81" s="92"/>
    </row>
    <row r="82" spans="1:29">
      <c r="A82" s="57" t="s">
        <v>211</v>
      </c>
      <c r="B82" s="57" t="s">
        <v>356</v>
      </c>
      <c r="Y82" s="57" t="s">
        <v>686</v>
      </c>
      <c r="AB82" s="717" t="s">
        <v>1138</v>
      </c>
      <c r="AC82" s="92"/>
    </row>
    <row r="83" spans="1:29">
      <c r="A83" s="57" t="s">
        <v>212</v>
      </c>
      <c r="B83" s="57" t="s">
        <v>357</v>
      </c>
      <c r="Y83" s="305" t="s">
        <v>738</v>
      </c>
      <c r="AB83" s="717" t="s">
        <v>1139</v>
      </c>
      <c r="AC83" s="92"/>
    </row>
    <row r="84" spans="1:29">
      <c r="A84" s="57" t="s">
        <v>213</v>
      </c>
      <c r="B84" s="57" t="s">
        <v>1671</v>
      </c>
      <c r="AC84" s="92"/>
    </row>
    <row r="85" spans="1:29">
      <c r="A85" s="57" t="s">
        <v>214</v>
      </c>
      <c r="B85" s="57" t="s">
        <v>1756</v>
      </c>
    </row>
    <row r="86" spans="1:29">
      <c r="A86" s="57" t="s">
        <v>215</v>
      </c>
      <c r="B86" s="57" t="s">
        <v>1672</v>
      </c>
      <c r="Y86" s="627" t="s">
        <v>567</v>
      </c>
      <c r="Z86" s="627" t="s">
        <v>314</v>
      </c>
    </row>
    <row r="87" spans="1:29">
      <c r="A87" s="57" t="s">
        <v>216</v>
      </c>
      <c r="B87" s="57" t="s">
        <v>1673</v>
      </c>
      <c r="Y87" s="57" t="s">
        <v>949</v>
      </c>
      <c r="Z87" s="92">
        <v>15</v>
      </c>
    </row>
    <row r="88" spans="1:29">
      <c r="A88" s="57" t="s">
        <v>217</v>
      </c>
      <c r="B88" s="57" t="s">
        <v>1757</v>
      </c>
      <c r="Y88" s="57" t="s">
        <v>541</v>
      </c>
      <c r="Z88" s="92" t="s">
        <v>532</v>
      </c>
    </row>
    <row r="89" spans="1:29">
      <c r="A89" s="57" t="s">
        <v>1161</v>
      </c>
      <c r="B89" s="57" t="s">
        <v>1758</v>
      </c>
      <c r="Y89" s="57"/>
      <c r="Z89" s="92"/>
    </row>
    <row r="90" spans="1:29">
      <c r="A90" s="57" t="s">
        <v>1801</v>
      </c>
      <c r="B90" s="57" t="s">
        <v>1802</v>
      </c>
      <c r="Y90" s="57"/>
      <c r="Z90" s="92"/>
    </row>
    <row r="91" spans="1:29">
      <c r="A91" s="57" t="s">
        <v>1803</v>
      </c>
      <c r="B91" s="57" t="s">
        <v>1836</v>
      </c>
      <c r="Y91" s="57"/>
      <c r="Z91" s="92"/>
    </row>
    <row r="92" spans="1:29">
      <c r="A92" s="57" t="s">
        <v>1804</v>
      </c>
      <c r="B92" s="57" t="s">
        <v>1837</v>
      </c>
      <c r="Y92" s="57"/>
      <c r="Z92" s="92"/>
    </row>
    <row r="93" spans="1:29">
      <c r="A93" s="57" t="s">
        <v>1805</v>
      </c>
      <c r="B93" s="57" t="s">
        <v>1838</v>
      </c>
      <c r="Y93" s="57"/>
      <c r="Z93" s="92"/>
    </row>
    <row r="94" spans="1:29">
      <c r="A94" s="57" t="s">
        <v>1806</v>
      </c>
      <c r="B94" s="57" t="s">
        <v>1839</v>
      </c>
      <c r="Y94" s="57"/>
      <c r="Z94" s="92"/>
    </row>
    <row r="95" spans="1:29">
      <c r="A95" s="57" t="s">
        <v>1807</v>
      </c>
      <c r="B95" s="57" t="s">
        <v>1842</v>
      </c>
      <c r="Y95" s="57"/>
      <c r="Z95" s="92"/>
    </row>
    <row r="96" spans="1:29">
      <c r="A96" s="57" t="s">
        <v>1808</v>
      </c>
      <c r="B96" s="57" t="s">
        <v>1843</v>
      </c>
      <c r="Y96" s="57"/>
      <c r="Z96" s="92"/>
    </row>
    <row r="97" spans="1:26">
      <c r="A97" s="57" t="s">
        <v>1809</v>
      </c>
      <c r="B97" s="57" t="s">
        <v>1844</v>
      </c>
      <c r="Y97" s="57"/>
      <c r="Z97" s="92"/>
    </row>
    <row r="98" spans="1:26">
      <c r="A98" s="57" t="s">
        <v>1810</v>
      </c>
      <c r="B98" s="57" t="s">
        <v>1845</v>
      </c>
      <c r="Y98" s="57"/>
      <c r="Z98" s="92"/>
    </row>
    <row r="99" spans="1:26">
      <c r="A99" s="57" t="s">
        <v>1811</v>
      </c>
      <c r="B99" s="57" t="s">
        <v>1846</v>
      </c>
      <c r="Y99" s="57"/>
      <c r="Z99" s="92"/>
    </row>
    <row r="100" spans="1:26">
      <c r="A100" s="57" t="s">
        <v>1812</v>
      </c>
      <c r="B100" s="57" t="s">
        <v>1847</v>
      </c>
      <c r="Y100" s="57"/>
      <c r="Z100" s="92"/>
    </row>
    <row r="101" spans="1:26">
      <c r="A101" s="57" t="s">
        <v>1813</v>
      </c>
      <c r="B101" s="57" t="s">
        <v>1848</v>
      </c>
      <c r="Y101" s="57"/>
      <c r="Z101" s="92"/>
    </row>
    <row r="102" spans="1:26">
      <c r="A102" s="57" t="s">
        <v>1814</v>
      </c>
      <c r="B102" s="57" t="s">
        <v>1849</v>
      </c>
      <c r="Y102" s="57"/>
      <c r="Z102" s="92"/>
    </row>
    <row r="103" spans="1:26">
      <c r="A103" s="57" t="s">
        <v>1815</v>
      </c>
      <c r="B103" s="57" t="s">
        <v>1850</v>
      </c>
      <c r="Y103" s="57"/>
      <c r="Z103" s="92"/>
    </row>
    <row r="104" spans="1:26">
      <c r="A104" s="57" t="s">
        <v>1816</v>
      </c>
      <c r="B104" s="57" t="s">
        <v>1851</v>
      </c>
      <c r="Y104" s="57"/>
      <c r="Z104" s="92"/>
    </row>
    <row r="105" spans="1:26">
      <c r="A105" s="57" t="s">
        <v>1817</v>
      </c>
      <c r="B105" s="57" t="s">
        <v>1852</v>
      </c>
      <c r="Y105" s="57"/>
      <c r="Z105" s="92"/>
    </row>
    <row r="106" spans="1:26">
      <c r="A106" s="57" t="s">
        <v>1818</v>
      </c>
      <c r="B106" s="57" t="s">
        <v>1853</v>
      </c>
      <c r="Y106" s="57"/>
      <c r="Z106" s="92"/>
    </row>
    <row r="107" spans="1:26">
      <c r="A107" s="57" t="s">
        <v>1819</v>
      </c>
      <c r="B107" s="57" t="s">
        <v>1854</v>
      </c>
      <c r="Y107" s="57"/>
      <c r="Z107" s="92"/>
    </row>
    <row r="108" spans="1:26">
      <c r="A108" s="57" t="s">
        <v>1820</v>
      </c>
      <c r="B108" s="57" t="s">
        <v>1855</v>
      </c>
      <c r="Y108" s="57"/>
      <c r="Z108" s="92"/>
    </row>
    <row r="109" spans="1:26">
      <c r="A109" s="57" t="s">
        <v>1821</v>
      </c>
      <c r="B109" s="57" t="s">
        <v>1856</v>
      </c>
      <c r="Y109" s="57"/>
      <c r="Z109" s="92"/>
    </row>
    <row r="110" spans="1:26">
      <c r="A110" s="57" t="s">
        <v>1822</v>
      </c>
      <c r="B110" s="57" t="s">
        <v>1857</v>
      </c>
      <c r="Y110" s="57"/>
      <c r="Z110" s="92"/>
    </row>
    <row r="111" spans="1:26">
      <c r="A111" s="57" t="s">
        <v>1823</v>
      </c>
      <c r="B111" s="57" t="s">
        <v>1858</v>
      </c>
      <c r="Y111" s="57"/>
      <c r="Z111" s="92"/>
    </row>
    <row r="112" spans="1:26">
      <c r="A112" s="57" t="s">
        <v>1824</v>
      </c>
      <c r="B112" s="57" t="s">
        <v>1859</v>
      </c>
      <c r="Y112" s="57"/>
      <c r="Z112" s="92"/>
    </row>
    <row r="113" spans="1:26">
      <c r="A113" s="57" t="s">
        <v>1825</v>
      </c>
      <c r="B113" s="57" t="s">
        <v>1860</v>
      </c>
      <c r="Y113" s="57"/>
      <c r="Z113" s="92"/>
    </row>
    <row r="114" spans="1:26">
      <c r="A114" s="57" t="s">
        <v>1826</v>
      </c>
      <c r="B114" s="57" t="s">
        <v>1861</v>
      </c>
      <c r="Y114" s="57"/>
      <c r="Z114" s="92"/>
    </row>
    <row r="115" spans="1:26">
      <c r="A115" s="57" t="s">
        <v>1827</v>
      </c>
      <c r="B115" s="57" t="s">
        <v>1862</v>
      </c>
      <c r="Y115" s="57"/>
      <c r="Z115" s="92"/>
    </row>
    <row r="116" spans="1:26">
      <c r="A116" s="57" t="s">
        <v>1828</v>
      </c>
      <c r="B116" s="57" t="s">
        <v>1863</v>
      </c>
      <c r="Y116" s="57"/>
      <c r="Z116" s="92"/>
    </row>
    <row r="117" spans="1:26">
      <c r="A117" s="57" t="s">
        <v>1829</v>
      </c>
      <c r="B117" s="57" t="s">
        <v>1864</v>
      </c>
      <c r="Y117" s="57"/>
      <c r="Z117" s="92"/>
    </row>
    <row r="118" spans="1:26">
      <c r="A118" s="57" t="s">
        <v>1830</v>
      </c>
      <c r="B118" s="57" t="s">
        <v>1865</v>
      </c>
      <c r="Y118" s="57"/>
      <c r="Z118" s="92"/>
    </row>
    <row r="119" spans="1:26">
      <c r="A119" s="57" t="s">
        <v>1831</v>
      </c>
      <c r="B119" s="57" t="s">
        <v>1866</v>
      </c>
      <c r="Y119" s="57"/>
      <c r="Z119" s="92"/>
    </row>
    <row r="120" spans="1:26">
      <c r="A120" s="57" t="s">
        <v>1832</v>
      </c>
      <c r="B120" s="57" t="s">
        <v>1867</v>
      </c>
      <c r="Y120" s="57"/>
      <c r="Z120" s="92"/>
    </row>
    <row r="121" spans="1:26">
      <c r="A121" s="57" t="s">
        <v>1833</v>
      </c>
      <c r="B121" s="57" t="s">
        <v>1868</v>
      </c>
      <c r="Y121" s="57"/>
      <c r="Z121" s="92"/>
    </row>
    <row r="122" spans="1:26">
      <c r="A122" s="57" t="s">
        <v>1834</v>
      </c>
      <c r="B122" s="57" t="s">
        <v>1869</v>
      </c>
      <c r="Y122" s="57"/>
      <c r="Z122" s="92"/>
    </row>
    <row r="123" spans="1:26">
      <c r="A123" s="57" t="s">
        <v>1835</v>
      </c>
      <c r="B123" s="57" t="s">
        <v>1870</v>
      </c>
      <c r="Y123" s="57" t="s">
        <v>542</v>
      </c>
      <c r="Z123" s="92" t="s">
        <v>533</v>
      </c>
    </row>
    <row r="124" spans="1:26">
      <c r="A124" s="57" t="s">
        <v>218</v>
      </c>
      <c r="B124" s="57" t="s">
        <v>1674</v>
      </c>
      <c r="Y124" s="57" t="s">
        <v>543</v>
      </c>
      <c r="Z124" s="92" t="s">
        <v>534</v>
      </c>
    </row>
    <row r="125" spans="1:26">
      <c r="A125" s="57" t="s">
        <v>219</v>
      </c>
      <c r="B125" s="57" t="s">
        <v>1162</v>
      </c>
      <c r="Y125" s="57" t="s">
        <v>950</v>
      </c>
      <c r="Z125" s="92" t="s">
        <v>544</v>
      </c>
    </row>
    <row r="126" spans="1:26">
      <c r="A126" s="57" t="s">
        <v>1163</v>
      </c>
      <c r="B126" s="57" t="s">
        <v>1675</v>
      </c>
      <c r="Y126" s="57" t="s">
        <v>562</v>
      </c>
      <c r="Z126" s="92" t="s">
        <v>551</v>
      </c>
    </row>
    <row r="127" spans="1:26">
      <c r="A127" s="57" t="s">
        <v>220</v>
      </c>
      <c r="B127" s="57" t="s">
        <v>358</v>
      </c>
      <c r="Y127" s="57" t="s">
        <v>564</v>
      </c>
      <c r="Z127" s="92" t="s">
        <v>553</v>
      </c>
    </row>
    <row r="128" spans="1:26">
      <c r="A128" s="657" t="s">
        <v>1082</v>
      </c>
      <c r="B128" s="57" t="s">
        <v>1759</v>
      </c>
      <c r="Y128" s="57" t="s">
        <v>951</v>
      </c>
      <c r="Z128" s="92" t="s">
        <v>957</v>
      </c>
    </row>
    <row r="129" spans="1:26">
      <c r="A129" s="57" t="s">
        <v>1164</v>
      </c>
      <c r="B129" s="57" t="s">
        <v>1083</v>
      </c>
      <c r="Y129" s="57" t="s">
        <v>952</v>
      </c>
      <c r="Z129" s="92" t="s">
        <v>958</v>
      </c>
    </row>
    <row r="130" spans="1:26">
      <c r="A130" s="57" t="s">
        <v>221</v>
      </c>
      <c r="B130" s="57" t="s">
        <v>1676</v>
      </c>
      <c r="Y130" s="57" t="s">
        <v>953</v>
      </c>
      <c r="Z130" s="92" t="s">
        <v>959</v>
      </c>
    </row>
    <row r="131" spans="1:26">
      <c r="A131" s="57" t="s">
        <v>222</v>
      </c>
      <c r="B131" s="57" t="s">
        <v>1677</v>
      </c>
      <c r="Y131" s="57" t="s">
        <v>954</v>
      </c>
      <c r="Z131" s="92" t="s">
        <v>960</v>
      </c>
    </row>
    <row r="132" spans="1:26">
      <c r="A132" s="657" t="s">
        <v>223</v>
      </c>
      <c r="B132" s="57" t="s">
        <v>1678</v>
      </c>
      <c r="Y132" s="57" t="s">
        <v>956</v>
      </c>
      <c r="Z132" s="92" t="s">
        <v>961</v>
      </c>
    </row>
    <row r="133" spans="1:26">
      <c r="A133" s="57" t="s">
        <v>224</v>
      </c>
      <c r="B133" s="57" t="s">
        <v>117</v>
      </c>
      <c r="Y133" s="57" t="s">
        <v>955</v>
      </c>
      <c r="Z133" s="92" t="s">
        <v>962</v>
      </c>
    </row>
    <row r="134" spans="1:26">
      <c r="A134" s="57" t="s">
        <v>307</v>
      </c>
      <c r="B134" s="57" t="s">
        <v>1760</v>
      </c>
      <c r="Y134" s="57" t="s">
        <v>1112</v>
      </c>
      <c r="Z134" s="92">
        <v>76</v>
      </c>
    </row>
    <row r="135" spans="1:26">
      <c r="A135" s="57" t="s">
        <v>308</v>
      </c>
      <c r="B135" s="57" t="s">
        <v>1679</v>
      </c>
      <c r="Y135" s="57" t="s">
        <v>1113</v>
      </c>
      <c r="Z135" s="92">
        <v>82</v>
      </c>
    </row>
    <row r="136" spans="1:26">
      <c r="A136" s="657" t="s">
        <v>309</v>
      </c>
      <c r="B136" s="57" t="s">
        <v>359</v>
      </c>
    </row>
    <row r="137" spans="1:26">
      <c r="A137" s="57" t="s">
        <v>312</v>
      </c>
      <c r="B137" s="57" t="s">
        <v>360</v>
      </c>
    </row>
    <row r="138" spans="1:26">
      <c r="A138" s="57" t="s">
        <v>225</v>
      </c>
      <c r="B138" s="57" t="s">
        <v>1680</v>
      </c>
    </row>
    <row r="139" spans="1:26">
      <c r="A139" s="57" t="s">
        <v>226</v>
      </c>
      <c r="B139" s="57" t="s">
        <v>1761</v>
      </c>
    </row>
    <row r="140" spans="1:26">
      <c r="A140" s="57" t="s">
        <v>227</v>
      </c>
      <c r="B140" s="57" t="s">
        <v>1681</v>
      </c>
    </row>
    <row r="141" spans="1:26">
      <c r="A141" s="57" t="s">
        <v>228</v>
      </c>
      <c r="B141" s="57" t="s">
        <v>1762</v>
      </c>
    </row>
    <row r="142" spans="1:26">
      <c r="A142" s="57" t="s">
        <v>229</v>
      </c>
      <c r="B142" s="57" t="s">
        <v>1763</v>
      </c>
    </row>
    <row r="143" spans="1:26">
      <c r="A143" s="57" t="s">
        <v>230</v>
      </c>
      <c r="B143" s="57" t="s">
        <v>1764</v>
      </c>
    </row>
    <row r="144" spans="1:26">
      <c r="A144" s="57" t="s">
        <v>231</v>
      </c>
      <c r="B144" s="57" t="s">
        <v>1765</v>
      </c>
    </row>
    <row r="145" spans="1:2">
      <c r="A145" s="57" t="s">
        <v>232</v>
      </c>
      <c r="B145" s="57" t="s">
        <v>1766</v>
      </c>
    </row>
    <row r="146" spans="1:2">
      <c r="A146" s="57" t="s">
        <v>233</v>
      </c>
      <c r="B146" s="57" t="s">
        <v>1767</v>
      </c>
    </row>
    <row r="147" spans="1:2">
      <c r="A147" s="57" t="s">
        <v>234</v>
      </c>
      <c r="B147" s="57" t="s">
        <v>1768</v>
      </c>
    </row>
    <row r="148" spans="1:2">
      <c r="A148" s="57" t="s">
        <v>1795</v>
      </c>
      <c r="B148" s="57" t="s">
        <v>1769</v>
      </c>
    </row>
    <row r="149" spans="1:2">
      <c r="A149" s="57" t="s">
        <v>235</v>
      </c>
      <c r="B149" s="57" t="s">
        <v>1682</v>
      </c>
    </row>
    <row r="150" spans="1:2">
      <c r="A150" s="57" t="s">
        <v>236</v>
      </c>
      <c r="B150" s="57" t="s">
        <v>1770</v>
      </c>
    </row>
    <row r="151" spans="1:2">
      <c r="A151" s="57" t="s">
        <v>237</v>
      </c>
      <c r="B151" s="57" t="s">
        <v>1683</v>
      </c>
    </row>
    <row r="152" spans="1:2">
      <c r="A152" s="57" t="s">
        <v>238</v>
      </c>
      <c r="B152" s="57" t="s">
        <v>1684</v>
      </c>
    </row>
    <row r="153" spans="1:2">
      <c r="A153" s="57" t="s">
        <v>239</v>
      </c>
      <c r="B153" s="57" t="s">
        <v>1685</v>
      </c>
    </row>
    <row r="154" spans="1:2">
      <c r="A154" s="57" t="s">
        <v>240</v>
      </c>
      <c r="B154" s="57" t="s">
        <v>361</v>
      </c>
    </row>
    <row r="155" spans="1:2">
      <c r="A155" s="57" t="s">
        <v>1165</v>
      </c>
      <c r="B155" s="57" t="s">
        <v>1686</v>
      </c>
    </row>
    <row r="156" spans="1:2">
      <c r="A156" s="57" t="s">
        <v>241</v>
      </c>
      <c r="B156" s="57" t="s">
        <v>1687</v>
      </c>
    </row>
    <row r="157" spans="1:2">
      <c r="A157" s="57" t="s">
        <v>242</v>
      </c>
      <c r="B157" s="57" t="s">
        <v>362</v>
      </c>
    </row>
    <row r="158" spans="1:2">
      <c r="A158" s="57" t="s">
        <v>243</v>
      </c>
      <c r="B158" s="57" t="s">
        <v>363</v>
      </c>
    </row>
    <row r="159" spans="1:2">
      <c r="A159" s="57" t="s">
        <v>244</v>
      </c>
      <c r="B159" s="57" t="s">
        <v>1771</v>
      </c>
    </row>
    <row r="160" spans="1:2">
      <c r="A160" s="57" t="s">
        <v>245</v>
      </c>
      <c r="B160" s="57" t="s">
        <v>1688</v>
      </c>
    </row>
    <row r="161" spans="1:2">
      <c r="A161" s="657" t="s">
        <v>246</v>
      </c>
      <c r="B161" s="57" t="s">
        <v>1689</v>
      </c>
    </row>
    <row r="162" spans="1:2">
      <c r="A162" s="657" t="s">
        <v>247</v>
      </c>
      <c r="B162" s="57" t="s">
        <v>1690</v>
      </c>
    </row>
    <row r="163" spans="1:2">
      <c r="A163" s="57" t="s">
        <v>248</v>
      </c>
      <c r="B163" s="57" t="s">
        <v>1772</v>
      </c>
    </row>
    <row r="164" spans="1:2">
      <c r="A164" s="57" t="s">
        <v>249</v>
      </c>
      <c r="B164" s="57" t="s">
        <v>1691</v>
      </c>
    </row>
    <row r="165" spans="1:2">
      <c r="A165" s="57" t="s">
        <v>250</v>
      </c>
      <c r="B165" s="57" t="s">
        <v>1773</v>
      </c>
    </row>
    <row r="166" spans="1:2">
      <c r="A166" s="57" t="s">
        <v>306</v>
      </c>
      <c r="B166" s="57" t="s">
        <v>1774</v>
      </c>
    </row>
    <row r="167" spans="1:2">
      <c r="A167" s="57" t="s">
        <v>251</v>
      </c>
      <c r="B167" s="57" t="s">
        <v>1692</v>
      </c>
    </row>
    <row r="168" spans="1:2">
      <c r="A168" s="57" t="s">
        <v>252</v>
      </c>
      <c r="B168" s="57" t="s">
        <v>1693</v>
      </c>
    </row>
    <row r="169" spans="1:2">
      <c r="A169" s="57" t="s">
        <v>253</v>
      </c>
      <c r="B169" s="57" t="s">
        <v>1775</v>
      </c>
    </row>
    <row r="170" spans="1:2">
      <c r="A170" s="57" t="s">
        <v>254</v>
      </c>
      <c r="B170" s="57" t="s">
        <v>1694</v>
      </c>
    </row>
    <row r="171" spans="1:2">
      <c r="A171" s="57" t="s">
        <v>255</v>
      </c>
      <c r="B171" s="57" t="s">
        <v>1695</v>
      </c>
    </row>
    <row r="172" spans="1:2">
      <c r="A172" s="57" t="s">
        <v>256</v>
      </c>
      <c r="B172" s="57" t="s">
        <v>1696</v>
      </c>
    </row>
    <row r="173" spans="1:2">
      <c r="A173" s="57" t="s">
        <v>257</v>
      </c>
      <c r="B173" s="57" t="s">
        <v>1697</v>
      </c>
    </row>
    <row r="174" spans="1:2">
      <c r="A174" s="57" t="s">
        <v>258</v>
      </c>
      <c r="B174" s="57" t="s">
        <v>1698</v>
      </c>
    </row>
    <row r="175" spans="1:2">
      <c r="A175" s="57" t="s">
        <v>259</v>
      </c>
      <c r="B175" s="57" t="s">
        <v>1776</v>
      </c>
    </row>
    <row r="176" spans="1:2">
      <c r="A176" s="57" t="s">
        <v>260</v>
      </c>
      <c r="B176" s="57" t="s">
        <v>1777</v>
      </c>
    </row>
    <row r="177" spans="1:2">
      <c r="A177" s="57" t="s">
        <v>261</v>
      </c>
      <c r="B177" s="57" t="s">
        <v>1778</v>
      </c>
    </row>
    <row r="178" spans="1:2">
      <c r="A178" s="57" t="s">
        <v>262</v>
      </c>
      <c r="B178" s="57" t="s">
        <v>1779</v>
      </c>
    </row>
    <row r="179" spans="1:2">
      <c r="A179" s="57" t="s">
        <v>263</v>
      </c>
      <c r="B179" s="57" t="s">
        <v>1780</v>
      </c>
    </row>
    <row r="180" spans="1:2">
      <c r="A180" s="57" t="s">
        <v>264</v>
      </c>
      <c r="B180" s="57" t="s">
        <v>1699</v>
      </c>
    </row>
    <row r="181" spans="1:2">
      <c r="A181" s="57" t="s">
        <v>265</v>
      </c>
      <c r="B181" s="57" t="s">
        <v>1700</v>
      </c>
    </row>
    <row r="182" spans="1:2">
      <c r="A182" s="57" t="s">
        <v>266</v>
      </c>
      <c r="B182" s="57" t="s">
        <v>1701</v>
      </c>
    </row>
    <row r="183" spans="1:2">
      <c r="A183" s="57" t="s">
        <v>267</v>
      </c>
      <c r="B183" s="57" t="s">
        <v>1702</v>
      </c>
    </row>
    <row r="184" spans="1:2">
      <c r="A184" s="57" t="s">
        <v>268</v>
      </c>
      <c r="B184" s="57" t="s">
        <v>1781</v>
      </c>
    </row>
    <row r="185" spans="1:2">
      <c r="A185" s="57" t="s">
        <v>269</v>
      </c>
      <c r="B185" s="57" t="s">
        <v>1703</v>
      </c>
    </row>
    <row r="186" spans="1:2">
      <c r="A186" s="57" t="s">
        <v>270</v>
      </c>
      <c r="B186" s="57" t="s">
        <v>1782</v>
      </c>
    </row>
    <row r="187" spans="1:2">
      <c r="A187" s="57" t="s">
        <v>271</v>
      </c>
      <c r="B187" s="57" t="s">
        <v>1704</v>
      </c>
    </row>
    <row r="188" spans="1:2">
      <c r="A188" s="57" t="s">
        <v>272</v>
      </c>
      <c r="B188" s="57" t="s">
        <v>1705</v>
      </c>
    </row>
    <row r="189" spans="1:2">
      <c r="A189" s="57" t="s">
        <v>273</v>
      </c>
      <c r="B189" s="57" t="s">
        <v>1706</v>
      </c>
    </row>
    <row r="190" spans="1:2">
      <c r="A190" s="57" t="s">
        <v>274</v>
      </c>
      <c r="B190" s="57" t="s">
        <v>1783</v>
      </c>
    </row>
    <row r="191" spans="1:2">
      <c r="A191" s="57" t="s">
        <v>275</v>
      </c>
      <c r="B191" s="57" t="s">
        <v>1707</v>
      </c>
    </row>
    <row r="192" spans="1:2">
      <c r="A192" s="57" t="s">
        <v>276</v>
      </c>
      <c r="B192" s="57" t="s">
        <v>1708</v>
      </c>
    </row>
    <row r="193" spans="1:2">
      <c r="A193" s="57" t="s">
        <v>277</v>
      </c>
      <c r="B193" s="57" t="s">
        <v>1709</v>
      </c>
    </row>
    <row r="194" spans="1:2">
      <c r="A194" s="57" t="s">
        <v>278</v>
      </c>
      <c r="B194" s="57" t="s">
        <v>118</v>
      </c>
    </row>
    <row r="195" spans="1:2">
      <c r="A195" s="57" t="s">
        <v>279</v>
      </c>
      <c r="B195" s="57" t="s">
        <v>1784</v>
      </c>
    </row>
    <row r="196" spans="1:2">
      <c r="A196" s="57" t="s">
        <v>280</v>
      </c>
      <c r="B196" s="57" t="s">
        <v>1785</v>
      </c>
    </row>
    <row r="197" spans="1:2">
      <c r="A197" s="57" t="s">
        <v>281</v>
      </c>
      <c r="B197" s="57" t="s">
        <v>1786</v>
      </c>
    </row>
    <row r="198" spans="1:2">
      <c r="A198" s="57" t="s">
        <v>282</v>
      </c>
      <c r="B198" s="57" t="s">
        <v>119</v>
      </c>
    </row>
    <row r="199" spans="1:2">
      <c r="A199" s="57" t="s">
        <v>283</v>
      </c>
      <c r="B199" s="57" t="s">
        <v>120</v>
      </c>
    </row>
    <row r="200" spans="1:2">
      <c r="A200" s="57" t="s">
        <v>284</v>
      </c>
      <c r="B200" s="57" t="s">
        <v>121</v>
      </c>
    </row>
    <row r="201" spans="1:2">
      <c r="A201" s="57" t="s">
        <v>285</v>
      </c>
      <c r="B201" s="57" t="s">
        <v>364</v>
      </c>
    </row>
    <row r="202" spans="1:2">
      <c r="A202" s="57" t="s">
        <v>286</v>
      </c>
      <c r="B202" s="57" t="s">
        <v>1710</v>
      </c>
    </row>
    <row r="203" spans="1:2">
      <c r="A203" s="57" t="s">
        <v>287</v>
      </c>
      <c r="B203" s="57" t="s">
        <v>1787</v>
      </c>
    </row>
    <row r="204" spans="1:2">
      <c r="A204" s="57" t="s">
        <v>288</v>
      </c>
      <c r="B204" s="57" t="s">
        <v>1166</v>
      </c>
    </row>
    <row r="205" spans="1:2">
      <c r="A205" s="57" t="s">
        <v>289</v>
      </c>
      <c r="B205" s="57" t="s">
        <v>365</v>
      </c>
    </row>
    <row r="206" spans="1:2">
      <c r="A206" s="57" t="s">
        <v>290</v>
      </c>
      <c r="B206" s="57" t="s">
        <v>1788</v>
      </c>
    </row>
    <row r="207" spans="1:2">
      <c r="A207" s="57" t="s">
        <v>291</v>
      </c>
      <c r="B207" s="57" t="s">
        <v>366</v>
      </c>
    </row>
    <row r="208" spans="1:2">
      <c r="A208" s="57" t="s">
        <v>1167</v>
      </c>
      <c r="B208" s="57" t="s">
        <v>1084</v>
      </c>
    </row>
    <row r="209" spans="1:2">
      <c r="A209" s="57" t="s">
        <v>292</v>
      </c>
      <c r="B209" s="57" t="s">
        <v>1711</v>
      </c>
    </row>
    <row r="210" spans="1:2">
      <c r="A210" s="57" t="s">
        <v>293</v>
      </c>
      <c r="B210" s="57" t="s">
        <v>1789</v>
      </c>
    </row>
    <row r="211" spans="1:2">
      <c r="A211" s="57" t="s">
        <v>294</v>
      </c>
      <c r="B211" s="57" t="s">
        <v>1712</v>
      </c>
    </row>
    <row r="212" spans="1:2">
      <c r="A212" s="57" t="s">
        <v>295</v>
      </c>
      <c r="B212" s="57" t="s">
        <v>1713</v>
      </c>
    </row>
    <row r="213" spans="1:2">
      <c r="A213" s="57" t="s">
        <v>296</v>
      </c>
      <c r="B213" s="57" t="s">
        <v>1714</v>
      </c>
    </row>
    <row r="214" spans="1:2">
      <c r="A214" s="57" t="s">
        <v>1168</v>
      </c>
      <c r="B214" s="57" t="s">
        <v>1085</v>
      </c>
    </row>
    <row r="215" spans="1:2">
      <c r="A215" s="57" t="s">
        <v>297</v>
      </c>
      <c r="B215" s="57" t="s">
        <v>367</v>
      </c>
    </row>
    <row r="216" spans="1:2">
      <c r="A216" s="657" t="s">
        <v>298</v>
      </c>
      <c r="B216" s="57" t="s">
        <v>1790</v>
      </c>
    </row>
    <row r="217" spans="1:2">
      <c r="A217" s="57" t="s">
        <v>299</v>
      </c>
      <c r="B217" s="57" t="s">
        <v>368</v>
      </c>
    </row>
    <row r="218" spans="1:2">
      <c r="A218" s="57" t="s">
        <v>300</v>
      </c>
      <c r="B218" s="57" t="s">
        <v>369</v>
      </c>
    </row>
    <row r="219" spans="1:2">
      <c r="A219" s="57" t="s">
        <v>301</v>
      </c>
      <c r="B219" s="57" t="s">
        <v>1791</v>
      </c>
    </row>
    <row r="220" spans="1:2">
      <c r="A220" s="57" t="s">
        <v>302</v>
      </c>
      <c r="B220" s="57" t="s">
        <v>122</v>
      </c>
    </row>
    <row r="221" spans="1:2">
      <c r="A221" s="57" t="s">
        <v>303</v>
      </c>
      <c r="B221" s="57" t="s">
        <v>1169</v>
      </c>
    </row>
    <row r="222" spans="1:2">
      <c r="A222" s="657" t="s">
        <v>304</v>
      </c>
      <c r="B222" s="57" t="s">
        <v>370</v>
      </c>
    </row>
    <row r="223" spans="1:2">
      <c r="A223" s="57" t="s">
        <v>305</v>
      </c>
      <c r="B223" s="57" t="s">
        <v>1792</v>
      </c>
    </row>
    <row r="224" spans="1:2">
      <c r="A224" s="57" t="s">
        <v>1170</v>
      </c>
      <c r="B224" s="57" t="s">
        <v>1793</v>
      </c>
    </row>
    <row r="225" spans="1:2">
      <c r="A225" s="57" t="s">
        <v>1171</v>
      </c>
      <c r="B225" s="57" t="s">
        <v>1794</v>
      </c>
    </row>
    <row r="227" spans="1:2">
      <c r="A227" s="639"/>
      <c r="B227" s="640"/>
    </row>
    <row r="228" spans="1:2">
      <c r="A228" s="639"/>
      <c r="B228" s="640"/>
    </row>
    <row r="229" spans="1:2">
      <c r="A229" s="639"/>
      <c r="B229" s="640"/>
    </row>
    <row r="230" spans="1:2">
      <c r="A230" s="639"/>
      <c r="B230" s="640"/>
    </row>
    <row r="231" spans="1:2">
      <c r="A231" s="639"/>
      <c r="B231" s="640"/>
    </row>
    <row r="232" spans="1:2">
      <c r="A232" s="639"/>
      <c r="B232" s="640"/>
    </row>
    <row r="233" spans="1:2">
      <c r="A233" s="639"/>
      <c r="B233" s="640"/>
    </row>
    <row r="234" spans="1:2">
      <c r="A234" s="639"/>
      <c r="B234" s="640"/>
    </row>
    <row r="235" spans="1:2">
      <c r="A235" s="641"/>
    </row>
  </sheetData>
  <sheetProtection selectLockedCells="1" selectUnlockedCells="1"/>
  <sortState xmlns:xlrd2="http://schemas.microsoft.com/office/spreadsheetml/2017/richdata2" ref="P2:Q32">
    <sortCondition ref="Q2:Q32"/>
  </sortState>
  <phoneticPr fontId="13" type="noConversion"/>
  <hyperlinks>
    <hyperlink ref="P19" location="_ftn1" display="_ftn1" xr:uid="{00000000-0004-0000-0400-000000000000}"/>
    <hyperlink ref="AE40" location="_ftn1" display="_ftn1" xr:uid="{00000000-0004-0000-0400-000001000000}"/>
    <hyperlink ref="AH38" location="_ftn1" display="_ftn1" xr:uid="{00000000-0004-0000-0400-000002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outlinePr summaryBelow="0"/>
    <pageSetUpPr fitToPage="1"/>
  </sheetPr>
  <dimension ref="A1:XEN540"/>
  <sheetViews>
    <sheetView showGridLines="0" zoomScaleNormal="100" zoomScalePageLayoutView="125" workbookViewId="0">
      <selection activeCell="G8" sqref="G8"/>
    </sheetView>
  </sheetViews>
  <sheetFormatPr baseColWidth="10" defaultColWidth="0" defaultRowHeight="0.75" customHeight="1" outlineLevelRow="4"/>
  <cols>
    <col min="1" max="4" width="4.42578125" style="453" customWidth="1"/>
    <col min="5" max="5" width="72.7109375" style="56" customWidth="1"/>
    <col min="6" max="6" width="30.42578125" style="2" customWidth="1"/>
    <col min="7" max="7" width="30.85546875" style="2" customWidth="1"/>
    <col min="8" max="8" width="31.85546875" style="2" customWidth="1"/>
    <col min="9" max="9" width="30.7109375" style="2" customWidth="1"/>
    <col min="10" max="10" width="29.42578125" style="2" customWidth="1"/>
    <col min="11" max="11" width="30.42578125" style="2" customWidth="1"/>
    <col min="12" max="12" width="29.7109375" style="2" customWidth="1"/>
    <col min="13" max="13" width="31.42578125" style="2" customWidth="1"/>
    <col min="14" max="14" width="30.7109375" style="2" customWidth="1"/>
    <col min="15" max="15" width="28.140625" style="2" customWidth="1"/>
    <col min="16" max="16" width="11.42578125" style="1" customWidth="1"/>
    <col min="17" max="16368" width="11.42578125" style="2" hidden="1"/>
    <col min="16369" max="16384" width="17.42578125" style="2" hidden="1"/>
  </cols>
  <sheetData>
    <row r="1" spans="1:15" ht="11.25">
      <c r="A1" s="434"/>
      <c r="B1" s="434"/>
      <c r="C1" s="434"/>
      <c r="D1" s="865" t="s">
        <v>42</v>
      </c>
      <c r="E1" s="865"/>
      <c r="F1" s="865"/>
      <c r="G1" s="865"/>
      <c r="H1" s="865"/>
      <c r="I1" s="865"/>
      <c r="J1" s="865"/>
      <c r="K1" s="865"/>
      <c r="L1" s="865"/>
      <c r="M1" s="865"/>
      <c r="N1" s="865"/>
      <c r="O1" s="110"/>
    </row>
    <row r="2" spans="1:15" ht="11.25">
      <c r="A2" s="434"/>
      <c r="B2" s="434"/>
      <c r="C2" s="434"/>
      <c r="D2" s="865" t="s">
        <v>77</v>
      </c>
      <c r="E2" s="865"/>
      <c r="F2" s="865"/>
      <c r="G2" s="865"/>
      <c r="H2" s="865"/>
      <c r="I2" s="865"/>
      <c r="J2" s="865"/>
      <c r="K2" s="865"/>
      <c r="L2" s="865"/>
      <c r="M2" s="865"/>
      <c r="N2" s="865"/>
      <c r="O2" s="110"/>
    </row>
    <row r="3" spans="1:15" ht="11.25">
      <c r="A3" s="434"/>
      <c r="B3" s="434"/>
      <c r="C3" s="434"/>
      <c r="D3" s="865" t="s">
        <v>339</v>
      </c>
      <c r="E3" s="865"/>
      <c r="F3" s="865"/>
      <c r="G3" s="865"/>
      <c r="H3" s="865"/>
      <c r="I3" s="865"/>
      <c r="J3" s="865"/>
      <c r="K3" s="865"/>
      <c r="L3" s="865"/>
      <c r="M3" s="865"/>
      <c r="N3" s="865"/>
      <c r="O3" s="110"/>
    </row>
    <row r="4" spans="1:15" ht="11.25">
      <c r="A4" s="434"/>
      <c r="B4" s="434"/>
      <c r="C4" s="434"/>
      <c r="D4" s="434"/>
      <c r="E4" s="3"/>
      <c r="F4" s="1"/>
      <c r="G4" s="1"/>
      <c r="H4" s="1"/>
      <c r="I4" s="1"/>
      <c r="J4" s="1"/>
      <c r="K4" s="1"/>
      <c r="L4" s="1"/>
      <c r="M4" s="1"/>
      <c r="N4" s="1"/>
      <c r="O4" s="1"/>
    </row>
    <row r="5" spans="1:15" ht="11.25">
      <c r="A5" s="879" t="s">
        <v>34</v>
      </c>
      <c r="B5" s="880"/>
      <c r="C5" s="880"/>
      <c r="D5" s="881"/>
      <c r="E5" s="820"/>
      <c r="F5" s="820"/>
      <c r="G5" s="820"/>
      <c r="H5" s="1"/>
      <c r="I5" s="1"/>
      <c r="J5" s="1"/>
      <c r="K5" s="1"/>
      <c r="L5" s="1"/>
      <c r="M5" s="1"/>
      <c r="N5" s="1"/>
      <c r="O5" s="1"/>
    </row>
    <row r="6" spans="1:15" ht="11.25">
      <c r="A6" s="876" t="s">
        <v>125</v>
      </c>
      <c r="B6" s="877"/>
      <c r="C6" s="877"/>
      <c r="D6" s="878"/>
      <c r="E6" s="831" t="str">
        <f>IFERROR(VLOOKUP(E5,DESPLEGABLES!A1:B225,2,FALSE),"")</f>
        <v/>
      </c>
      <c r="F6" s="832"/>
      <c r="G6" s="833"/>
      <c r="I6" s="1"/>
      <c r="J6" s="1"/>
      <c r="K6" s="1"/>
      <c r="L6" s="1"/>
      <c r="M6" s="1"/>
      <c r="N6" s="1"/>
      <c r="O6" s="1"/>
    </row>
    <row r="7" spans="1:15" ht="11.25">
      <c r="A7" s="434"/>
      <c r="B7" s="434"/>
      <c r="C7" s="434"/>
      <c r="D7" s="435"/>
      <c r="E7" s="3"/>
      <c r="F7" s="1"/>
      <c r="G7" s="1"/>
      <c r="H7" s="1"/>
      <c r="I7" s="1"/>
      <c r="J7" s="1"/>
      <c r="K7" s="1"/>
      <c r="L7" s="1"/>
      <c r="M7" s="1"/>
      <c r="N7" s="1"/>
      <c r="O7" s="1"/>
    </row>
    <row r="8" spans="1:15" ht="11.25">
      <c r="A8" s="434"/>
      <c r="B8" s="851" t="s">
        <v>95</v>
      </c>
      <c r="C8" s="851"/>
      <c r="D8" s="851"/>
      <c r="E8" s="851"/>
      <c r="F8" s="851"/>
      <c r="G8" s="235">
        <f>+'Formulario 1.1A - Cálculo I-E.P'!C8</f>
        <v>2024</v>
      </c>
      <c r="H8" s="1"/>
      <c r="I8" s="1"/>
      <c r="J8" s="1"/>
      <c r="K8" s="1"/>
      <c r="L8" s="1"/>
      <c r="M8" s="1"/>
      <c r="N8" s="1"/>
      <c r="O8" s="1"/>
    </row>
    <row r="9" spans="1:15" ht="11.25">
      <c r="A9" s="434"/>
      <c r="B9" s="434"/>
      <c r="C9" s="434"/>
      <c r="D9" s="434"/>
      <c r="E9" s="3"/>
      <c r="F9" s="1"/>
      <c r="G9" s="1"/>
      <c r="H9" s="1"/>
      <c r="I9" s="1"/>
      <c r="J9" s="1"/>
      <c r="K9" s="1"/>
      <c r="L9" s="1"/>
      <c r="M9" s="1"/>
      <c r="N9" s="1"/>
      <c r="O9" s="1"/>
    </row>
    <row r="10" spans="1:15" ht="11.25">
      <c r="A10" s="434"/>
      <c r="B10" s="434"/>
      <c r="C10" s="434"/>
      <c r="D10" s="434"/>
      <c r="E10" s="3"/>
      <c r="F10" s="1"/>
      <c r="G10" s="1"/>
      <c r="H10" s="1"/>
      <c r="I10" s="1"/>
      <c r="J10" s="1"/>
      <c r="K10" s="1"/>
      <c r="L10" s="1"/>
      <c r="M10" s="1"/>
      <c r="N10" s="1"/>
      <c r="O10" s="1"/>
    </row>
    <row r="11" spans="1:15" ht="11.25">
      <c r="A11" s="434"/>
      <c r="B11" s="434"/>
      <c r="C11" s="434"/>
      <c r="D11" s="434"/>
      <c r="E11" s="3"/>
      <c r="F11" s="1"/>
      <c r="G11" s="468" t="s">
        <v>911</v>
      </c>
      <c r="H11" s="1"/>
      <c r="I11" s="1"/>
      <c r="J11" s="1"/>
      <c r="K11" s="1"/>
      <c r="L11" s="1"/>
      <c r="M11" s="1"/>
      <c r="N11" s="1"/>
      <c r="O11" s="1"/>
    </row>
    <row r="12" spans="1:15" ht="12" thickBot="1">
      <c r="A12" s="434"/>
      <c r="B12" s="434"/>
      <c r="C12" s="434"/>
      <c r="D12" s="434"/>
      <c r="E12" s="3"/>
      <c r="F12" s="1"/>
      <c r="G12" s="1"/>
      <c r="H12" s="1"/>
      <c r="I12" s="1"/>
      <c r="J12" s="1"/>
      <c r="K12" s="1"/>
      <c r="L12" s="1"/>
      <c r="M12" s="1"/>
      <c r="N12" s="1"/>
      <c r="O12" s="1"/>
    </row>
    <row r="13" spans="1:15" ht="12.75" thickTop="1" thickBot="1">
      <c r="A13" s="889" t="s">
        <v>123</v>
      </c>
      <c r="B13" s="890"/>
      <c r="C13" s="890"/>
      <c r="D13" s="890"/>
      <c r="E13" s="870" t="s">
        <v>31</v>
      </c>
      <c r="F13" s="866" t="s">
        <v>78</v>
      </c>
      <c r="G13" s="867"/>
      <c r="H13" s="868"/>
      <c r="I13" s="869" t="s">
        <v>79</v>
      </c>
      <c r="J13" s="869"/>
      <c r="K13" s="869"/>
      <c r="L13" s="873" t="s">
        <v>80</v>
      </c>
      <c r="M13" s="874"/>
      <c r="N13" s="875"/>
      <c r="O13" s="882" t="s">
        <v>126</v>
      </c>
    </row>
    <row r="14" spans="1:15" ht="21.75" customHeight="1" thickBot="1">
      <c r="A14" s="900" t="s">
        <v>127</v>
      </c>
      <c r="B14" s="885" t="s">
        <v>128</v>
      </c>
      <c r="C14" s="885" t="s">
        <v>129</v>
      </c>
      <c r="D14" s="885" t="s">
        <v>124</v>
      </c>
      <c r="E14" s="871"/>
      <c r="F14" s="4" t="s">
        <v>37</v>
      </c>
      <c r="G14" s="4" t="s">
        <v>85</v>
      </c>
      <c r="H14" s="4" t="s">
        <v>81</v>
      </c>
      <c r="I14" s="4" t="s">
        <v>37</v>
      </c>
      <c r="J14" s="4" t="s">
        <v>85</v>
      </c>
      <c r="K14" s="4" t="s">
        <v>81</v>
      </c>
      <c r="L14" s="4" t="s">
        <v>37</v>
      </c>
      <c r="M14" s="4" t="s">
        <v>85</v>
      </c>
      <c r="N14" s="5" t="s">
        <v>81</v>
      </c>
      <c r="O14" s="883"/>
    </row>
    <row r="15" spans="1:15" ht="18" customHeight="1" thickBot="1">
      <c r="A15" s="901"/>
      <c r="B15" s="886"/>
      <c r="C15" s="886"/>
      <c r="D15" s="886"/>
      <c r="E15" s="872"/>
      <c r="F15" s="6">
        <v>1</v>
      </c>
      <c r="G15" s="6">
        <v>2</v>
      </c>
      <c r="H15" s="6" t="s">
        <v>82</v>
      </c>
      <c r="I15" s="6">
        <v>4</v>
      </c>
      <c r="J15" s="6">
        <v>5</v>
      </c>
      <c r="K15" s="6" t="s">
        <v>83</v>
      </c>
      <c r="L15" s="6">
        <v>7</v>
      </c>
      <c r="M15" s="6">
        <v>8</v>
      </c>
      <c r="N15" s="7" t="s">
        <v>84</v>
      </c>
      <c r="O15" s="884"/>
    </row>
    <row r="16" spans="1:15" ht="12.75" thickTop="1" thickBot="1">
      <c r="A16" s="436" t="s">
        <v>384</v>
      </c>
      <c r="B16" s="437"/>
      <c r="C16" s="437"/>
      <c r="D16" s="437"/>
      <c r="E16" s="82" t="s">
        <v>1175</v>
      </c>
      <c r="F16" s="114">
        <f>F17+F23</f>
        <v>0</v>
      </c>
      <c r="G16" s="114">
        <f>G17+G23</f>
        <v>0</v>
      </c>
      <c r="H16" s="114">
        <f t="shared" ref="H16:H22" si="0">F16+G16</f>
        <v>0</v>
      </c>
      <c r="I16" s="114">
        <f>I17+I23</f>
        <v>0</v>
      </c>
      <c r="J16" s="114">
        <f>J17+J23</f>
        <v>0</v>
      </c>
      <c r="K16" s="114">
        <f>I16+J16</f>
        <v>0</v>
      </c>
      <c r="L16" s="114">
        <f>L17+L23</f>
        <v>0</v>
      </c>
      <c r="M16" s="114">
        <f>M17+M23</f>
        <v>0</v>
      </c>
      <c r="N16" s="114">
        <f t="shared" ref="N16:N22" si="1">L16+M16</f>
        <v>0</v>
      </c>
      <c r="O16" s="40"/>
    </row>
    <row r="17" spans="1:16" ht="12" outlineLevel="1" thickBot="1">
      <c r="A17" s="438" t="s">
        <v>384</v>
      </c>
      <c r="B17" s="438" t="s">
        <v>384</v>
      </c>
      <c r="C17" s="438"/>
      <c r="D17" s="438"/>
      <c r="E17" s="83" t="s">
        <v>1176</v>
      </c>
      <c r="F17" s="129">
        <f>SUM(F18:F22)</f>
        <v>0</v>
      </c>
      <c r="G17" s="129">
        <f>SUM(G18:G22)</f>
        <v>0</v>
      </c>
      <c r="H17" s="129">
        <f>F17+G17</f>
        <v>0</v>
      </c>
      <c r="I17" s="129">
        <f>SUM(I18:I22)</f>
        <v>0</v>
      </c>
      <c r="J17" s="129">
        <f>SUM(J18:J22)</f>
        <v>0</v>
      </c>
      <c r="K17" s="129">
        <f>I17+J17</f>
        <v>0</v>
      </c>
      <c r="L17" s="129">
        <f>SUM(L18:L22)</f>
        <v>0</v>
      </c>
      <c r="M17" s="129">
        <f>SUM(M18:M22)</f>
        <v>0</v>
      </c>
      <c r="N17" s="129">
        <f t="shared" si="1"/>
        <v>0</v>
      </c>
      <c r="O17" s="151"/>
    </row>
    <row r="18" spans="1:16" s="8" customFormat="1" ht="11.25" outlineLevel="2">
      <c r="A18" s="439" t="s">
        <v>384</v>
      </c>
      <c r="B18" s="440" t="s">
        <v>384</v>
      </c>
      <c r="C18" s="441" t="s">
        <v>384</v>
      </c>
      <c r="D18" s="440"/>
      <c r="E18" s="161" t="s">
        <v>1173</v>
      </c>
      <c r="F18" s="122"/>
      <c r="G18" s="122"/>
      <c r="H18" s="116">
        <f t="shared" si="0"/>
        <v>0</v>
      </c>
      <c r="I18" s="122"/>
      <c r="J18" s="122"/>
      <c r="K18" s="116">
        <f t="shared" ref="K18:K27" si="2">I18+J18</f>
        <v>0</v>
      </c>
      <c r="L18" s="122"/>
      <c r="M18" s="122"/>
      <c r="N18" s="119">
        <f t="shared" si="1"/>
        <v>0</v>
      </c>
      <c r="O18" s="54"/>
      <c r="P18" s="1"/>
    </row>
    <row r="19" spans="1:16" s="8" customFormat="1" ht="11.25" outlineLevel="2">
      <c r="A19" s="442" t="s">
        <v>384</v>
      </c>
      <c r="B19" s="443" t="s">
        <v>384</v>
      </c>
      <c r="C19" s="444" t="s">
        <v>385</v>
      </c>
      <c r="D19" s="443"/>
      <c r="E19" s="84" t="s">
        <v>1174</v>
      </c>
      <c r="F19" s="118"/>
      <c r="G19" s="118"/>
      <c r="H19" s="116">
        <f t="shared" si="0"/>
        <v>0</v>
      </c>
      <c r="I19" s="118"/>
      <c r="J19" s="118"/>
      <c r="K19" s="116">
        <f t="shared" si="2"/>
        <v>0</v>
      </c>
      <c r="L19" s="118"/>
      <c r="M19" s="118"/>
      <c r="N19" s="119">
        <f t="shared" si="1"/>
        <v>0</v>
      </c>
      <c r="O19" s="58"/>
      <c r="P19" s="1"/>
    </row>
    <row r="20" spans="1:16" ht="11.25" outlineLevel="2">
      <c r="A20" s="440" t="s">
        <v>384</v>
      </c>
      <c r="B20" s="440" t="s">
        <v>384</v>
      </c>
      <c r="C20" s="440" t="s">
        <v>386</v>
      </c>
      <c r="D20" s="440"/>
      <c r="E20" s="84" t="s">
        <v>1177</v>
      </c>
      <c r="F20" s="118"/>
      <c r="G20" s="118"/>
      <c r="H20" s="116">
        <f t="shared" si="0"/>
        <v>0</v>
      </c>
      <c r="I20" s="118"/>
      <c r="J20" s="118"/>
      <c r="K20" s="116">
        <f t="shared" si="2"/>
        <v>0</v>
      </c>
      <c r="L20" s="120"/>
      <c r="M20" s="120"/>
      <c r="N20" s="119">
        <f t="shared" si="1"/>
        <v>0</v>
      </c>
      <c r="O20" s="37"/>
    </row>
    <row r="21" spans="1:16" ht="11.25" outlineLevel="2">
      <c r="A21" s="443" t="s">
        <v>384</v>
      </c>
      <c r="B21" s="443" t="s">
        <v>384</v>
      </c>
      <c r="C21" s="443" t="s">
        <v>388</v>
      </c>
      <c r="D21" s="443"/>
      <c r="E21" s="84" t="s">
        <v>1178</v>
      </c>
      <c r="F21" s="118"/>
      <c r="G21" s="118"/>
      <c r="H21" s="116">
        <f t="shared" si="0"/>
        <v>0</v>
      </c>
      <c r="I21" s="118"/>
      <c r="J21" s="118"/>
      <c r="K21" s="116">
        <f t="shared" si="2"/>
        <v>0</v>
      </c>
      <c r="L21" s="118"/>
      <c r="M21" s="118"/>
      <c r="N21" s="136">
        <f t="shared" si="1"/>
        <v>0</v>
      </c>
      <c r="O21" s="37"/>
    </row>
    <row r="22" spans="1:16" ht="12" outlineLevel="2" thickBot="1">
      <c r="A22" s="443" t="s">
        <v>384</v>
      </c>
      <c r="B22" s="443" t="s">
        <v>384</v>
      </c>
      <c r="C22" s="443" t="s">
        <v>389</v>
      </c>
      <c r="D22" s="443"/>
      <c r="E22" s="84" t="s">
        <v>1180</v>
      </c>
      <c r="F22" s="118"/>
      <c r="G22" s="118"/>
      <c r="H22" s="116">
        <f t="shared" si="0"/>
        <v>0</v>
      </c>
      <c r="I22" s="118"/>
      <c r="J22" s="118"/>
      <c r="K22" s="116">
        <f t="shared" si="2"/>
        <v>0</v>
      </c>
      <c r="L22" s="118"/>
      <c r="M22" s="118"/>
      <c r="N22" s="119">
        <f t="shared" si="1"/>
        <v>0</v>
      </c>
      <c r="O22" s="37"/>
    </row>
    <row r="23" spans="1:16" ht="12" outlineLevel="1" thickBot="1">
      <c r="A23" s="438" t="s">
        <v>384</v>
      </c>
      <c r="B23" s="438" t="s">
        <v>385</v>
      </c>
      <c r="C23" s="438"/>
      <c r="D23" s="438"/>
      <c r="E23" s="83" t="s">
        <v>1179</v>
      </c>
      <c r="F23" s="129">
        <f>SUM(F24:F27)</f>
        <v>0</v>
      </c>
      <c r="G23" s="129">
        <f>SUM(G24:G27)</f>
        <v>0</v>
      </c>
      <c r="H23" s="129">
        <f>G23+F23</f>
        <v>0</v>
      </c>
      <c r="I23" s="129">
        <f>SUM(I24:I27)</f>
        <v>0</v>
      </c>
      <c r="J23" s="129">
        <f>SUM(J24:J27)</f>
        <v>0</v>
      </c>
      <c r="K23" s="129">
        <f t="shared" si="2"/>
        <v>0</v>
      </c>
      <c r="L23" s="129">
        <f>SUM(L24:L27)</f>
        <v>0</v>
      </c>
      <c r="M23" s="129">
        <f>SUM(M24:M27)</f>
        <v>0</v>
      </c>
      <c r="N23" s="130">
        <f>M23+L23</f>
        <v>0</v>
      </c>
      <c r="O23" s="34"/>
    </row>
    <row r="24" spans="1:16" s="8" customFormat="1" ht="11.25" outlineLevel="2">
      <c r="A24" s="439" t="s">
        <v>384</v>
      </c>
      <c r="B24" s="440" t="s">
        <v>385</v>
      </c>
      <c r="C24" s="441" t="s">
        <v>384</v>
      </c>
      <c r="D24" s="440"/>
      <c r="E24" s="84" t="s">
        <v>1173</v>
      </c>
      <c r="F24" s="122"/>
      <c r="G24" s="122"/>
      <c r="H24" s="123">
        <f>F24+G24</f>
        <v>0</v>
      </c>
      <c r="I24" s="122"/>
      <c r="J24" s="122"/>
      <c r="K24" s="123">
        <f t="shared" si="2"/>
        <v>0</v>
      </c>
      <c r="L24" s="122"/>
      <c r="M24" s="122"/>
      <c r="N24" s="128">
        <f>L24+M24</f>
        <v>0</v>
      </c>
      <c r="O24" s="26"/>
      <c r="P24" s="1"/>
    </row>
    <row r="25" spans="1:16" ht="11.25" outlineLevel="2">
      <c r="A25" s="442" t="s">
        <v>384</v>
      </c>
      <c r="B25" s="443" t="s">
        <v>385</v>
      </c>
      <c r="C25" s="444" t="s">
        <v>385</v>
      </c>
      <c r="D25" s="443"/>
      <c r="E25" s="84" t="s">
        <v>1174</v>
      </c>
      <c r="F25" s="122"/>
      <c r="G25" s="122"/>
      <c r="H25" s="123">
        <f>F25+G25</f>
        <v>0</v>
      </c>
      <c r="I25" s="122"/>
      <c r="J25" s="122"/>
      <c r="K25" s="123">
        <f t="shared" si="2"/>
        <v>0</v>
      </c>
      <c r="L25" s="124"/>
      <c r="M25" s="124"/>
      <c r="N25" s="128">
        <f>L25+M25</f>
        <v>0</v>
      </c>
      <c r="O25" s="26"/>
    </row>
    <row r="26" spans="1:16" ht="11.25" outlineLevel="2">
      <c r="A26" s="440" t="s">
        <v>384</v>
      </c>
      <c r="B26" s="440" t="s">
        <v>385</v>
      </c>
      <c r="C26" s="440" t="s">
        <v>386</v>
      </c>
      <c r="D26" s="440"/>
      <c r="E26" s="84" t="s">
        <v>1177</v>
      </c>
      <c r="F26" s="125"/>
      <c r="G26" s="125"/>
      <c r="H26" s="123">
        <f>F26+G26</f>
        <v>0</v>
      </c>
      <c r="I26" s="125"/>
      <c r="J26" s="125"/>
      <c r="K26" s="126">
        <f t="shared" si="2"/>
        <v>0</v>
      </c>
      <c r="L26" s="127"/>
      <c r="M26" s="127"/>
      <c r="N26" s="136">
        <f>L26+M26</f>
        <v>0</v>
      </c>
      <c r="O26" s="23"/>
    </row>
    <row r="27" spans="1:16" ht="12" outlineLevel="2" thickBot="1">
      <c r="A27" s="443" t="s">
        <v>384</v>
      </c>
      <c r="B27" s="443" t="s">
        <v>385</v>
      </c>
      <c r="C27" s="443" t="s">
        <v>388</v>
      </c>
      <c r="D27" s="443"/>
      <c r="E27" s="84" t="s">
        <v>1178</v>
      </c>
      <c r="F27" s="118"/>
      <c r="G27" s="118"/>
      <c r="H27" s="116">
        <f>F27+G27</f>
        <v>0</v>
      </c>
      <c r="I27" s="118"/>
      <c r="J27" s="118"/>
      <c r="K27" s="116">
        <f t="shared" si="2"/>
        <v>0</v>
      </c>
      <c r="L27" s="118"/>
      <c r="M27" s="118"/>
      <c r="N27" s="119">
        <f>L27+M27</f>
        <v>0</v>
      </c>
      <c r="O27" s="37"/>
    </row>
    <row r="28" spans="1:16" ht="14.25" customHeight="1" thickTop="1" thickBot="1">
      <c r="A28" s="437" t="s">
        <v>385</v>
      </c>
      <c r="B28" s="437"/>
      <c r="C28" s="437"/>
      <c r="D28" s="437"/>
      <c r="E28" s="162" t="s">
        <v>1181</v>
      </c>
      <c r="F28" s="148"/>
      <c r="G28" s="148"/>
      <c r="H28" s="114">
        <f>+F28+G28</f>
        <v>0</v>
      </c>
      <c r="I28" s="148"/>
      <c r="J28" s="148"/>
      <c r="K28" s="114">
        <f>+I28+J28</f>
        <v>0</v>
      </c>
      <c r="L28" s="148"/>
      <c r="M28" s="148"/>
      <c r="N28" s="114">
        <f>+L28+M28</f>
        <v>0</v>
      </c>
      <c r="O28" s="39"/>
    </row>
    <row r="29" spans="1:16" ht="12.75" thickTop="1" thickBot="1">
      <c r="A29" s="437" t="s">
        <v>386</v>
      </c>
      <c r="B29" s="437"/>
      <c r="C29" s="437"/>
      <c r="D29" s="437"/>
      <c r="E29" s="164" t="s">
        <v>1182</v>
      </c>
      <c r="F29" s="114">
        <f>+F30+F42+F45+F221+F343+F360+F361+F365+F368+F369+F408</f>
        <v>0</v>
      </c>
      <c r="G29" s="114">
        <f>+G30+G42+G45+G221+G343+G360+G361+G365+G368+G369+G408</f>
        <v>0</v>
      </c>
      <c r="H29" s="114">
        <f t="shared" ref="H29:H50" si="3">F29+G29</f>
        <v>0</v>
      </c>
      <c r="I29" s="114">
        <f>+I30+I42+I45+I221+I343+I360+I361+I365+I368+I369+I408</f>
        <v>0</v>
      </c>
      <c r="J29" s="114">
        <f>+J30+J42+J45+J221+J343+J360+J361+J365+J368+J369+J408</f>
        <v>0</v>
      </c>
      <c r="K29" s="114">
        <f t="shared" ref="K29:K50" si="4">I29+J29</f>
        <v>0</v>
      </c>
      <c r="L29" s="114">
        <f>+L30+L42+L45+L221+L343+L360+L361+L365+L368+L369+L408</f>
        <v>0</v>
      </c>
      <c r="M29" s="114">
        <f>+M30+M42+M45+M221+M343+M360+M361+M365+M368+M369+M408</f>
        <v>0</v>
      </c>
      <c r="N29" s="114">
        <f t="shared" ref="N29:N34" si="5">L29+M29</f>
        <v>0</v>
      </c>
      <c r="O29" s="39"/>
    </row>
    <row r="30" spans="1:16" ht="12" outlineLevel="1" thickBot="1">
      <c r="A30" s="438" t="s">
        <v>386</v>
      </c>
      <c r="B30" s="438" t="s">
        <v>384</v>
      </c>
      <c r="C30" s="438"/>
      <c r="D30" s="438"/>
      <c r="E30" s="83" t="s">
        <v>1183</v>
      </c>
      <c r="F30" s="129">
        <f>F31+F34+F36+F37</f>
        <v>0</v>
      </c>
      <c r="G30" s="129">
        <f>G31+G34+G36+G37</f>
        <v>0</v>
      </c>
      <c r="H30" s="129">
        <f t="shared" si="3"/>
        <v>0</v>
      </c>
      <c r="I30" s="129">
        <f>I31+I34+I36+I37</f>
        <v>0</v>
      </c>
      <c r="J30" s="129">
        <f>J31+J34+J36+J37</f>
        <v>0</v>
      </c>
      <c r="K30" s="129">
        <f t="shared" si="4"/>
        <v>0</v>
      </c>
      <c r="L30" s="129">
        <f>L31+L34+L36+L37</f>
        <v>0</v>
      </c>
      <c r="M30" s="129">
        <f>M31+M34+M36+M37</f>
        <v>0</v>
      </c>
      <c r="N30" s="130">
        <f t="shared" si="5"/>
        <v>0</v>
      </c>
      <c r="O30" s="34"/>
    </row>
    <row r="31" spans="1:16" ht="11.25" outlineLevel="2">
      <c r="A31" s="443" t="s">
        <v>386</v>
      </c>
      <c r="B31" s="443" t="s">
        <v>384</v>
      </c>
      <c r="C31" s="443" t="s">
        <v>384</v>
      </c>
      <c r="D31" s="443"/>
      <c r="E31" s="84" t="s">
        <v>1184</v>
      </c>
      <c r="F31" s="116">
        <f>SUM(F32:F33)</f>
        <v>0</v>
      </c>
      <c r="G31" s="116">
        <f>SUM(G32:G33)</f>
        <v>0</v>
      </c>
      <c r="H31" s="116">
        <f t="shared" si="3"/>
        <v>0</v>
      </c>
      <c r="I31" s="116">
        <f>SUM(I32:I33)</f>
        <v>0</v>
      </c>
      <c r="J31" s="116">
        <f>SUM(J32:J33)</f>
        <v>0</v>
      </c>
      <c r="K31" s="116">
        <f t="shared" si="4"/>
        <v>0</v>
      </c>
      <c r="L31" s="116">
        <f>SUM(L32:L33)</f>
        <v>0</v>
      </c>
      <c r="M31" s="116">
        <f>SUM(M32:M33)</f>
        <v>0</v>
      </c>
      <c r="N31" s="119">
        <f t="shared" si="5"/>
        <v>0</v>
      </c>
      <c r="O31" s="31"/>
    </row>
    <row r="32" spans="1:16" s="106" customFormat="1" ht="22.5" outlineLevel="3">
      <c r="A32" s="424" t="s">
        <v>386</v>
      </c>
      <c r="B32" s="424" t="s">
        <v>384</v>
      </c>
      <c r="C32" s="424" t="s">
        <v>384</v>
      </c>
      <c r="D32" s="424" t="s">
        <v>823</v>
      </c>
      <c r="E32" s="85" t="s">
        <v>1185</v>
      </c>
      <c r="F32" s="121"/>
      <c r="G32" s="121"/>
      <c r="H32" s="140">
        <f t="shared" si="3"/>
        <v>0</v>
      </c>
      <c r="I32" s="121"/>
      <c r="J32" s="121"/>
      <c r="K32" s="140">
        <f t="shared" si="4"/>
        <v>0</v>
      </c>
      <c r="L32" s="121"/>
      <c r="M32" s="121"/>
      <c r="N32" s="465">
        <f t="shared" si="5"/>
        <v>0</v>
      </c>
      <c r="O32" s="405"/>
      <c r="P32" s="105"/>
    </row>
    <row r="33" spans="1:16" s="10" customFormat="1" ht="11.25" outlineLevel="3">
      <c r="A33" s="445" t="s">
        <v>386</v>
      </c>
      <c r="B33" s="445" t="s">
        <v>384</v>
      </c>
      <c r="C33" s="445" t="s">
        <v>384</v>
      </c>
      <c r="D33" s="445" t="s">
        <v>822</v>
      </c>
      <c r="E33" s="85" t="s">
        <v>1186</v>
      </c>
      <c r="F33" s="121"/>
      <c r="G33" s="121"/>
      <c r="H33" s="140">
        <f t="shared" si="3"/>
        <v>0</v>
      </c>
      <c r="I33" s="121"/>
      <c r="J33" s="121"/>
      <c r="K33" s="140">
        <f t="shared" si="4"/>
        <v>0</v>
      </c>
      <c r="L33" s="121"/>
      <c r="M33" s="121"/>
      <c r="N33" s="465">
        <f t="shared" si="5"/>
        <v>0</v>
      </c>
      <c r="O33" s="406"/>
      <c r="P33" s="1"/>
    </row>
    <row r="34" spans="1:16" ht="11.25" outlineLevel="2">
      <c r="A34" s="443" t="s">
        <v>386</v>
      </c>
      <c r="B34" s="443" t="s">
        <v>384</v>
      </c>
      <c r="C34" s="443" t="s">
        <v>385</v>
      </c>
      <c r="D34" s="443"/>
      <c r="E34" s="84" t="s">
        <v>1187</v>
      </c>
      <c r="F34" s="116">
        <f>SUM(F35:F35)</f>
        <v>0</v>
      </c>
      <c r="G34" s="116">
        <f>SUM(G35:G35)</f>
        <v>0</v>
      </c>
      <c r="H34" s="116">
        <f t="shared" si="3"/>
        <v>0</v>
      </c>
      <c r="I34" s="116">
        <f>SUM(I35:I35)</f>
        <v>0</v>
      </c>
      <c r="J34" s="116">
        <f>SUM(J35:J35)</f>
        <v>0</v>
      </c>
      <c r="K34" s="116">
        <f t="shared" si="4"/>
        <v>0</v>
      </c>
      <c r="L34" s="116">
        <f>SUM(L35:L35)</f>
        <v>0</v>
      </c>
      <c r="M34" s="116">
        <f>SUM(M35:M35)</f>
        <v>0</v>
      </c>
      <c r="N34" s="119">
        <f t="shared" si="5"/>
        <v>0</v>
      </c>
      <c r="O34" s="32"/>
    </row>
    <row r="35" spans="1:16" s="10" customFormat="1" ht="22.5" outlineLevel="3">
      <c r="A35" s="424" t="s">
        <v>386</v>
      </c>
      <c r="B35" s="424" t="s">
        <v>384</v>
      </c>
      <c r="C35" s="424" t="s">
        <v>385</v>
      </c>
      <c r="D35" s="424" t="s">
        <v>823</v>
      </c>
      <c r="E35" s="85" t="s">
        <v>1188</v>
      </c>
      <c r="F35" s="121"/>
      <c r="G35" s="121"/>
      <c r="H35" s="140">
        <f t="shared" si="3"/>
        <v>0</v>
      </c>
      <c r="I35" s="121"/>
      <c r="J35" s="121"/>
      <c r="K35" s="140">
        <f t="shared" si="4"/>
        <v>0</v>
      </c>
      <c r="L35" s="121"/>
      <c r="M35" s="121"/>
      <c r="N35" s="464">
        <f t="shared" ref="N35:N50" si="6">L35+M35</f>
        <v>0</v>
      </c>
      <c r="O35" s="27"/>
      <c r="P35" s="1"/>
    </row>
    <row r="36" spans="1:16" ht="11.25" outlineLevel="2">
      <c r="A36" s="443" t="s">
        <v>386</v>
      </c>
      <c r="B36" s="443" t="s">
        <v>384</v>
      </c>
      <c r="C36" s="443" t="s">
        <v>386</v>
      </c>
      <c r="D36" s="443"/>
      <c r="E36" s="84" t="s">
        <v>1189</v>
      </c>
      <c r="F36" s="116"/>
      <c r="G36" s="116"/>
      <c r="H36" s="116">
        <f t="shared" si="3"/>
        <v>0</v>
      </c>
      <c r="I36" s="116"/>
      <c r="J36" s="116"/>
      <c r="K36" s="116">
        <f t="shared" si="4"/>
        <v>0</v>
      </c>
      <c r="L36" s="116"/>
      <c r="M36" s="116"/>
      <c r="N36" s="119">
        <f t="shared" si="6"/>
        <v>0</v>
      </c>
      <c r="O36" s="32"/>
    </row>
    <row r="37" spans="1:16" ht="11.25" outlineLevel="2">
      <c r="A37" s="443" t="s">
        <v>386</v>
      </c>
      <c r="B37" s="443" t="s">
        <v>384</v>
      </c>
      <c r="C37" s="443" t="s">
        <v>388</v>
      </c>
      <c r="D37" s="443"/>
      <c r="E37" s="84" t="s">
        <v>1190</v>
      </c>
      <c r="F37" s="116">
        <f>SUM(F38:F41)</f>
        <v>0</v>
      </c>
      <c r="G37" s="116">
        <f>SUM(G38:G41)</f>
        <v>0</v>
      </c>
      <c r="H37" s="116">
        <f t="shared" si="3"/>
        <v>0</v>
      </c>
      <c r="I37" s="116">
        <f>SUM(I38:I41)</f>
        <v>0</v>
      </c>
      <c r="J37" s="116">
        <f>SUM(J38:J41)</f>
        <v>0</v>
      </c>
      <c r="K37" s="116">
        <f t="shared" si="4"/>
        <v>0</v>
      </c>
      <c r="L37" s="116">
        <f>SUM(L38:L41)</f>
        <v>0</v>
      </c>
      <c r="M37" s="116">
        <f>SUM(M38:M41)</f>
        <v>0</v>
      </c>
      <c r="N37" s="119">
        <f t="shared" si="6"/>
        <v>0</v>
      </c>
      <c r="O37" s="32"/>
    </row>
    <row r="38" spans="1:16" s="10" customFormat="1" ht="22.5" outlineLevel="3">
      <c r="A38" s="424" t="s">
        <v>386</v>
      </c>
      <c r="B38" s="424" t="s">
        <v>384</v>
      </c>
      <c r="C38" s="424" t="s">
        <v>388</v>
      </c>
      <c r="D38" s="424" t="s">
        <v>823</v>
      </c>
      <c r="E38" s="85" t="s">
        <v>1191</v>
      </c>
      <c r="F38" s="121"/>
      <c r="G38" s="121"/>
      <c r="H38" s="140">
        <f t="shared" si="3"/>
        <v>0</v>
      </c>
      <c r="I38" s="121"/>
      <c r="J38" s="121"/>
      <c r="K38" s="140">
        <f t="shared" si="4"/>
        <v>0</v>
      </c>
      <c r="L38" s="121"/>
      <c r="M38" s="121"/>
      <c r="N38" s="462">
        <f t="shared" si="6"/>
        <v>0</v>
      </c>
      <c r="O38" s="27"/>
      <c r="P38" s="1"/>
    </row>
    <row r="39" spans="1:16" s="10" customFormat="1" ht="11.25" outlineLevel="3">
      <c r="A39" s="424" t="s">
        <v>386</v>
      </c>
      <c r="B39" s="424" t="s">
        <v>384</v>
      </c>
      <c r="C39" s="424" t="s">
        <v>388</v>
      </c>
      <c r="D39" s="424" t="s">
        <v>822</v>
      </c>
      <c r="E39" s="85" t="s">
        <v>1192</v>
      </c>
      <c r="F39" s="121"/>
      <c r="G39" s="121"/>
      <c r="H39" s="140">
        <f t="shared" si="3"/>
        <v>0</v>
      </c>
      <c r="I39" s="121"/>
      <c r="J39" s="121"/>
      <c r="K39" s="140">
        <f t="shared" si="4"/>
        <v>0</v>
      </c>
      <c r="L39" s="121"/>
      <c r="M39" s="121"/>
      <c r="N39" s="462">
        <f t="shared" si="6"/>
        <v>0</v>
      </c>
      <c r="O39" s="27"/>
      <c r="P39" s="1"/>
    </row>
    <row r="40" spans="1:16" s="10" customFormat="1" ht="22.5" outlineLevel="3">
      <c r="A40" s="424" t="s">
        <v>386</v>
      </c>
      <c r="B40" s="424" t="s">
        <v>384</v>
      </c>
      <c r="C40" s="424" t="s">
        <v>388</v>
      </c>
      <c r="D40" s="424" t="s">
        <v>824</v>
      </c>
      <c r="E40" s="85" t="s">
        <v>1193</v>
      </c>
      <c r="F40" s="121"/>
      <c r="G40" s="121"/>
      <c r="H40" s="140">
        <f t="shared" si="3"/>
        <v>0</v>
      </c>
      <c r="I40" s="121"/>
      <c r="J40" s="121"/>
      <c r="K40" s="140">
        <f t="shared" si="4"/>
        <v>0</v>
      </c>
      <c r="L40" s="121"/>
      <c r="M40" s="121"/>
      <c r="N40" s="462">
        <f t="shared" si="6"/>
        <v>0</v>
      </c>
      <c r="O40" s="27"/>
      <c r="P40" s="1"/>
    </row>
    <row r="41" spans="1:16" s="10" customFormat="1" ht="34.5" outlineLevel="3" thickBot="1">
      <c r="A41" s="424" t="s">
        <v>386</v>
      </c>
      <c r="B41" s="424" t="s">
        <v>384</v>
      </c>
      <c r="C41" s="424" t="s">
        <v>388</v>
      </c>
      <c r="D41" s="424" t="s">
        <v>825</v>
      </c>
      <c r="E41" s="11" t="s">
        <v>1194</v>
      </c>
      <c r="F41" s="121"/>
      <c r="G41" s="121"/>
      <c r="H41" s="140">
        <f t="shared" si="3"/>
        <v>0</v>
      </c>
      <c r="I41" s="121"/>
      <c r="J41" s="121"/>
      <c r="K41" s="140">
        <f t="shared" si="4"/>
        <v>0</v>
      </c>
      <c r="L41" s="121"/>
      <c r="M41" s="121"/>
      <c r="N41" s="462">
        <f t="shared" si="6"/>
        <v>0</v>
      </c>
      <c r="O41" s="27"/>
      <c r="P41" s="1"/>
    </row>
    <row r="42" spans="1:16" ht="12" outlineLevel="1" thickBot="1">
      <c r="A42" s="438" t="s">
        <v>386</v>
      </c>
      <c r="B42" s="438" t="s">
        <v>385</v>
      </c>
      <c r="C42" s="438"/>
      <c r="D42" s="438"/>
      <c r="E42" s="83" t="s">
        <v>1195</v>
      </c>
      <c r="F42" s="129">
        <f>F43+F44</f>
        <v>0</v>
      </c>
      <c r="G42" s="129">
        <f>G43+G44</f>
        <v>0</v>
      </c>
      <c r="H42" s="129">
        <f t="shared" si="3"/>
        <v>0</v>
      </c>
      <c r="I42" s="129">
        <f>I43+I44</f>
        <v>0</v>
      </c>
      <c r="J42" s="129">
        <f>J43+J44</f>
        <v>0</v>
      </c>
      <c r="K42" s="129">
        <f t="shared" si="4"/>
        <v>0</v>
      </c>
      <c r="L42" s="129">
        <f>L43+L44</f>
        <v>0</v>
      </c>
      <c r="M42" s="129">
        <f>M43+M44</f>
        <v>0</v>
      </c>
      <c r="N42" s="130">
        <f t="shared" si="6"/>
        <v>0</v>
      </c>
      <c r="O42" s="34"/>
    </row>
    <row r="43" spans="1:16" ht="11.25" outlineLevel="3">
      <c r="A43" s="443" t="s">
        <v>386</v>
      </c>
      <c r="B43" s="443" t="s">
        <v>385</v>
      </c>
      <c r="C43" s="443" t="s">
        <v>384</v>
      </c>
      <c r="D43" s="443"/>
      <c r="E43" s="84" t="s">
        <v>1196</v>
      </c>
      <c r="F43" s="118">
        <v>0</v>
      </c>
      <c r="G43" s="118">
        <v>0</v>
      </c>
      <c r="H43" s="116">
        <f t="shared" si="3"/>
        <v>0</v>
      </c>
      <c r="I43" s="118">
        <v>0</v>
      </c>
      <c r="J43" s="118">
        <v>0</v>
      </c>
      <c r="K43" s="116">
        <f t="shared" si="4"/>
        <v>0</v>
      </c>
      <c r="L43" s="118">
        <v>0</v>
      </c>
      <c r="M43" s="118">
        <v>0</v>
      </c>
      <c r="N43" s="119">
        <f t="shared" si="6"/>
        <v>0</v>
      </c>
      <c r="O43" s="32"/>
    </row>
    <row r="44" spans="1:16" ht="11.25" outlineLevel="3">
      <c r="A44" s="443" t="s">
        <v>386</v>
      </c>
      <c r="B44" s="443" t="s">
        <v>385</v>
      </c>
      <c r="C44" s="443" t="s">
        <v>385</v>
      </c>
      <c r="D44" s="443"/>
      <c r="E44" s="84" t="s">
        <v>1197</v>
      </c>
      <c r="F44" s="118">
        <v>0</v>
      </c>
      <c r="G44" s="118">
        <v>0</v>
      </c>
      <c r="H44" s="116">
        <f t="shared" si="3"/>
        <v>0</v>
      </c>
      <c r="I44" s="118">
        <v>0</v>
      </c>
      <c r="J44" s="118">
        <v>0</v>
      </c>
      <c r="K44" s="116">
        <f t="shared" si="4"/>
        <v>0</v>
      </c>
      <c r="L44" s="118">
        <v>0</v>
      </c>
      <c r="M44" s="118">
        <v>0</v>
      </c>
      <c r="N44" s="131">
        <f t="shared" si="6"/>
        <v>0</v>
      </c>
      <c r="O44" s="37"/>
    </row>
    <row r="45" spans="1:16" ht="12" outlineLevel="1" thickBot="1">
      <c r="A45" s="448" t="s">
        <v>386</v>
      </c>
      <c r="B45" s="448" t="s">
        <v>386</v>
      </c>
      <c r="C45" s="448"/>
      <c r="D45" s="448"/>
      <c r="E45" s="168" t="s">
        <v>1202</v>
      </c>
      <c r="F45" s="134">
        <f>F46+F148+F149+F211+F112</f>
        <v>0</v>
      </c>
      <c r="G45" s="134">
        <f>G46+G148+G149+G211+G112</f>
        <v>0</v>
      </c>
      <c r="H45" s="134">
        <f t="shared" si="3"/>
        <v>0</v>
      </c>
      <c r="I45" s="134">
        <f>I46+I148+I149+I211+I112</f>
        <v>0</v>
      </c>
      <c r="J45" s="134">
        <f>J46+J148+J149+J211+J112</f>
        <v>0</v>
      </c>
      <c r="K45" s="134">
        <f t="shared" si="4"/>
        <v>0</v>
      </c>
      <c r="L45" s="134">
        <f>L46+L148+L149+L211+L112</f>
        <v>0</v>
      </c>
      <c r="M45" s="134">
        <f>M46+M148+M149+M211+M112</f>
        <v>0</v>
      </c>
      <c r="N45" s="135">
        <f t="shared" si="6"/>
        <v>0</v>
      </c>
      <c r="O45" s="35"/>
    </row>
    <row r="46" spans="1:16" ht="11.25" outlineLevel="2">
      <c r="A46" s="443" t="s">
        <v>386</v>
      </c>
      <c r="B46" s="443" t="s">
        <v>386</v>
      </c>
      <c r="C46" s="443" t="s">
        <v>384</v>
      </c>
      <c r="D46" s="443"/>
      <c r="E46" s="84" t="s">
        <v>1203</v>
      </c>
      <c r="F46" s="116">
        <f>SUM(F47:F111)</f>
        <v>0</v>
      </c>
      <c r="G46" s="116">
        <f>SUM(G47:G111)</f>
        <v>0</v>
      </c>
      <c r="H46" s="116">
        <f t="shared" si="3"/>
        <v>0</v>
      </c>
      <c r="I46" s="116">
        <f>SUM(I47:I111)</f>
        <v>0</v>
      </c>
      <c r="J46" s="116">
        <f>SUM(J47:J111)</f>
        <v>0</v>
      </c>
      <c r="K46" s="116">
        <f t="shared" si="4"/>
        <v>0</v>
      </c>
      <c r="L46" s="116">
        <f>SUM(L47:L111)</f>
        <v>0</v>
      </c>
      <c r="M46" s="116">
        <f>SUM(M47:M111)</f>
        <v>0</v>
      </c>
      <c r="N46" s="131">
        <f>L46+M46</f>
        <v>0</v>
      </c>
      <c r="O46" s="107"/>
    </row>
    <row r="47" spans="1:16" s="9" customFormat="1" ht="22.5" outlineLevel="4">
      <c r="A47" s="446" t="s">
        <v>386</v>
      </c>
      <c r="B47" s="446" t="s">
        <v>386</v>
      </c>
      <c r="C47" s="446" t="s">
        <v>384</v>
      </c>
      <c r="D47" s="446" t="s">
        <v>823</v>
      </c>
      <c r="E47" s="85" t="s">
        <v>1204</v>
      </c>
      <c r="F47" s="117"/>
      <c r="G47" s="117"/>
      <c r="H47" s="141">
        <f t="shared" si="3"/>
        <v>0</v>
      </c>
      <c r="I47" s="117"/>
      <c r="J47" s="117"/>
      <c r="K47" s="141">
        <f t="shared" si="4"/>
        <v>0</v>
      </c>
      <c r="L47" s="117"/>
      <c r="M47" s="117"/>
      <c r="N47" s="463">
        <f t="shared" si="6"/>
        <v>0</v>
      </c>
      <c r="O47" s="407"/>
      <c r="P47" s="1"/>
    </row>
    <row r="48" spans="1:16" s="9" customFormat="1" ht="11.25" outlineLevel="4">
      <c r="A48" s="446" t="s">
        <v>386</v>
      </c>
      <c r="B48" s="446" t="s">
        <v>386</v>
      </c>
      <c r="C48" s="446" t="s">
        <v>384</v>
      </c>
      <c r="D48" s="446" t="s">
        <v>822</v>
      </c>
      <c r="E48" s="85" t="s">
        <v>1205</v>
      </c>
      <c r="F48" s="117"/>
      <c r="G48" s="117"/>
      <c r="H48" s="141">
        <f t="shared" si="3"/>
        <v>0</v>
      </c>
      <c r="I48" s="117"/>
      <c r="J48" s="117"/>
      <c r="K48" s="141">
        <f t="shared" si="4"/>
        <v>0</v>
      </c>
      <c r="L48" s="117"/>
      <c r="M48" s="117"/>
      <c r="N48" s="463">
        <f t="shared" si="6"/>
        <v>0</v>
      </c>
      <c r="O48" s="25"/>
      <c r="P48" s="1"/>
    </row>
    <row r="49" spans="1:16" s="9" customFormat="1" ht="11.25" outlineLevel="4">
      <c r="A49" s="446" t="s">
        <v>386</v>
      </c>
      <c r="B49" s="446" t="s">
        <v>386</v>
      </c>
      <c r="C49" s="446" t="s">
        <v>384</v>
      </c>
      <c r="D49" s="446" t="s">
        <v>825</v>
      </c>
      <c r="E49" s="85" t="s">
        <v>1206</v>
      </c>
      <c r="F49" s="117"/>
      <c r="G49" s="117"/>
      <c r="H49" s="141">
        <f t="shared" si="3"/>
        <v>0</v>
      </c>
      <c r="I49" s="117"/>
      <c r="J49" s="117"/>
      <c r="K49" s="141">
        <f t="shared" si="4"/>
        <v>0</v>
      </c>
      <c r="L49" s="117"/>
      <c r="M49" s="117"/>
      <c r="N49" s="463">
        <f t="shared" si="6"/>
        <v>0</v>
      </c>
      <c r="O49" s="30"/>
      <c r="P49" s="1"/>
    </row>
    <row r="50" spans="1:16" s="9" customFormat="1" ht="22.5" outlineLevel="4">
      <c r="A50" s="446" t="s">
        <v>386</v>
      </c>
      <c r="B50" s="446" t="s">
        <v>386</v>
      </c>
      <c r="C50" s="446" t="s">
        <v>384</v>
      </c>
      <c r="D50" s="446" t="s">
        <v>826</v>
      </c>
      <c r="E50" s="85" t="s">
        <v>1207</v>
      </c>
      <c r="F50" s="117"/>
      <c r="G50" s="117"/>
      <c r="H50" s="141">
        <f t="shared" si="3"/>
        <v>0</v>
      </c>
      <c r="I50" s="117"/>
      <c r="J50" s="117"/>
      <c r="K50" s="141">
        <f t="shared" si="4"/>
        <v>0</v>
      </c>
      <c r="L50" s="117"/>
      <c r="M50" s="117"/>
      <c r="N50" s="463">
        <f t="shared" si="6"/>
        <v>0</v>
      </c>
      <c r="O50" s="25"/>
      <c r="P50" s="1"/>
    </row>
    <row r="51" spans="1:16" s="9" customFormat="1" ht="11.25" outlineLevel="4">
      <c r="A51" s="446" t="s">
        <v>386</v>
      </c>
      <c r="B51" s="446" t="s">
        <v>386</v>
      </c>
      <c r="C51" s="446" t="s">
        <v>384</v>
      </c>
      <c r="D51" s="446" t="s">
        <v>829</v>
      </c>
      <c r="E51" s="85" t="s">
        <v>1208</v>
      </c>
      <c r="F51" s="117"/>
      <c r="G51" s="117"/>
      <c r="H51" s="141">
        <f t="shared" ref="H51:H88" si="7">F51+G51</f>
        <v>0</v>
      </c>
      <c r="I51" s="117"/>
      <c r="J51" s="117"/>
      <c r="K51" s="141">
        <f t="shared" ref="K51:K88" si="8">I51+J51</f>
        <v>0</v>
      </c>
      <c r="L51" s="117"/>
      <c r="M51" s="117"/>
      <c r="N51" s="463">
        <f t="shared" ref="N51:N88" si="9">L51+M51</f>
        <v>0</v>
      </c>
      <c r="O51" s="36"/>
      <c r="P51" s="1"/>
    </row>
    <row r="52" spans="1:16" s="9" customFormat="1" ht="11.25" outlineLevel="4">
      <c r="A52" s="446" t="s">
        <v>386</v>
      </c>
      <c r="B52" s="446" t="s">
        <v>386</v>
      </c>
      <c r="C52" s="446" t="s">
        <v>384</v>
      </c>
      <c r="D52" s="446" t="s">
        <v>830</v>
      </c>
      <c r="E52" s="85" t="s">
        <v>1209</v>
      </c>
      <c r="F52" s="117"/>
      <c r="G52" s="117"/>
      <c r="H52" s="141">
        <f t="shared" si="7"/>
        <v>0</v>
      </c>
      <c r="I52" s="117"/>
      <c r="J52" s="117"/>
      <c r="K52" s="141">
        <f t="shared" si="8"/>
        <v>0</v>
      </c>
      <c r="L52" s="117"/>
      <c r="M52" s="117"/>
      <c r="N52" s="463">
        <f t="shared" si="9"/>
        <v>0</v>
      </c>
      <c r="O52" s="25"/>
      <c r="P52" s="1"/>
    </row>
    <row r="53" spans="1:16" s="9" customFormat="1" ht="33.75" outlineLevel="4">
      <c r="A53" s="446" t="s">
        <v>386</v>
      </c>
      <c r="B53" s="446" t="s">
        <v>386</v>
      </c>
      <c r="C53" s="446" t="s">
        <v>384</v>
      </c>
      <c r="D53" s="446" t="s">
        <v>831</v>
      </c>
      <c r="E53" s="85" t="s">
        <v>1210</v>
      </c>
      <c r="F53" s="117"/>
      <c r="G53" s="117"/>
      <c r="H53" s="141">
        <f t="shared" si="7"/>
        <v>0</v>
      </c>
      <c r="I53" s="117"/>
      <c r="J53" s="117"/>
      <c r="K53" s="141">
        <f t="shared" si="8"/>
        <v>0</v>
      </c>
      <c r="L53" s="117"/>
      <c r="M53" s="117"/>
      <c r="N53" s="463">
        <f t="shared" si="9"/>
        <v>0</v>
      </c>
      <c r="O53" s="25"/>
      <c r="P53" s="1"/>
    </row>
    <row r="54" spans="1:16" s="9" customFormat="1" ht="22.5" outlineLevel="4">
      <c r="A54" s="446" t="s">
        <v>386</v>
      </c>
      <c r="B54" s="446" t="s">
        <v>386</v>
      </c>
      <c r="C54" s="446" t="s">
        <v>384</v>
      </c>
      <c r="D54" s="446" t="s">
        <v>827</v>
      </c>
      <c r="E54" s="85" t="s">
        <v>1211</v>
      </c>
      <c r="F54" s="117"/>
      <c r="G54" s="117"/>
      <c r="H54" s="141">
        <f t="shared" si="7"/>
        <v>0</v>
      </c>
      <c r="I54" s="117"/>
      <c r="J54" s="117"/>
      <c r="K54" s="141">
        <f t="shared" si="8"/>
        <v>0</v>
      </c>
      <c r="L54" s="117"/>
      <c r="M54" s="117"/>
      <c r="N54" s="463">
        <f t="shared" si="9"/>
        <v>0</v>
      </c>
      <c r="O54" s="30"/>
      <c r="P54" s="1"/>
    </row>
    <row r="55" spans="1:16" s="9" customFormat="1" ht="22.5" outlineLevel="4">
      <c r="A55" s="446" t="s">
        <v>386</v>
      </c>
      <c r="B55" s="446" t="s">
        <v>386</v>
      </c>
      <c r="C55" s="446" t="s">
        <v>384</v>
      </c>
      <c r="D55" s="446" t="s">
        <v>832</v>
      </c>
      <c r="E55" s="85" t="s">
        <v>1212</v>
      </c>
      <c r="F55" s="117"/>
      <c r="G55" s="117"/>
      <c r="H55" s="141">
        <f t="shared" ref="H55:H66" si="10">F55+G55</f>
        <v>0</v>
      </c>
      <c r="I55" s="117"/>
      <c r="J55" s="117"/>
      <c r="K55" s="141">
        <f t="shared" si="8"/>
        <v>0</v>
      </c>
      <c r="L55" s="117"/>
      <c r="M55" s="117"/>
      <c r="N55" s="463">
        <f t="shared" si="9"/>
        <v>0</v>
      </c>
      <c r="O55" s="25"/>
      <c r="P55" s="1"/>
    </row>
    <row r="56" spans="1:16" s="9" customFormat="1" ht="22.5" outlineLevel="4">
      <c r="A56" s="446" t="s">
        <v>386</v>
      </c>
      <c r="B56" s="446" t="s">
        <v>386</v>
      </c>
      <c r="C56" s="446" t="s">
        <v>384</v>
      </c>
      <c r="D56" s="446" t="s">
        <v>833</v>
      </c>
      <c r="E56" s="85" t="s">
        <v>1213</v>
      </c>
      <c r="F56" s="117"/>
      <c r="G56" s="117"/>
      <c r="H56" s="141">
        <f t="shared" si="10"/>
        <v>0</v>
      </c>
      <c r="I56" s="117"/>
      <c r="J56" s="117"/>
      <c r="K56" s="141">
        <f t="shared" si="8"/>
        <v>0</v>
      </c>
      <c r="L56" s="117"/>
      <c r="M56" s="117"/>
      <c r="N56" s="463">
        <f t="shared" si="9"/>
        <v>0</v>
      </c>
      <c r="O56" s="30"/>
      <c r="P56" s="1"/>
    </row>
    <row r="57" spans="1:16" s="9" customFormat="1" ht="11.25" outlineLevel="4">
      <c r="A57" s="446" t="s">
        <v>386</v>
      </c>
      <c r="B57" s="446" t="s">
        <v>386</v>
      </c>
      <c r="C57" s="446" t="s">
        <v>384</v>
      </c>
      <c r="D57" s="446" t="s">
        <v>834</v>
      </c>
      <c r="E57" s="85" t="s">
        <v>1214</v>
      </c>
      <c r="F57" s="117"/>
      <c r="G57" s="117"/>
      <c r="H57" s="141">
        <f t="shared" si="10"/>
        <v>0</v>
      </c>
      <c r="I57" s="117"/>
      <c r="J57" s="117"/>
      <c r="K57" s="141">
        <f t="shared" si="8"/>
        <v>0</v>
      </c>
      <c r="L57" s="117"/>
      <c r="M57" s="117"/>
      <c r="N57" s="463">
        <f t="shared" si="9"/>
        <v>0</v>
      </c>
      <c r="O57" s="30"/>
      <c r="P57" s="1"/>
    </row>
    <row r="58" spans="1:16" s="9" customFormat="1" ht="11.25" outlineLevel="4">
      <c r="A58" s="446" t="s">
        <v>386</v>
      </c>
      <c r="B58" s="446" t="s">
        <v>386</v>
      </c>
      <c r="C58" s="446" t="s">
        <v>384</v>
      </c>
      <c r="D58" s="446" t="s">
        <v>836</v>
      </c>
      <c r="E58" s="85" t="s">
        <v>1215</v>
      </c>
      <c r="F58" s="117"/>
      <c r="G58" s="117"/>
      <c r="H58" s="141">
        <f t="shared" si="10"/>
        <v>0</v>
      </c>
      <c r="I58" s="117"/>
      <c r="J58" s="117"/>
      <c r="K58" s="141">
        <f t="shared" si="8"/>
        <v>0</v>
      </c>
      <c r="L58" s="117"/>
      <c r="M58" s="117"/>
      <c r="N58" s="463">
        <f t="shared" si="9"/>
        <v>0</v>
      </c>
      <c r="O58" s="30"/>
      <c r="P58" s="1"/>
    </row>
    <row r="59" spans="1:16" s="9" customFormat="1" ht="11.25" outlineLevel="4">
      <c r="A59" s="446" t="s">
        <v>386</v>
      </c>
      <c r="B59" s="446" t="s">
        <v>386</v>
      </c>
      <c r="C59" s="446" t="s">
        <v>384</v>
      </c>
      <c r="D59" s="446" t="s">
        <v>838</v>
      </c>
      <c r="E59" s="85" t="s">
        <v>1216</v>
      </c>
      <c r="F59" s="117"/>
      <c r="G59" s="117"/>
      <c r="H59" s="141">
        <f t="shared" si="10"/>
        <v>0</v>
      </c>
      <c r="I59" s="117"/>
      <c r="J59" s="117"/>
      <c r="K59" s="141">
        <f t="shared" si="8"/>
        <v>0</v>
      </c>
      <c r="L59" s="117"/>
      <c r="M59" s="117"/>
      <c r="N59" s="463">
        <f t="shared" si="9"/>
        <v>0</v>
      </c>
      <c r="O59" s="30"/>
      <c r="P59" s="1"/>
    </row>
    <row r="60" spans="1:16" s="9" customFormat="1" ht="22.5" outlineLevel="4">
      <c r="A60" s="446" t="s">
        <v>386</v>
      </c>
      <c r="B60" s="446" t="s">
        <v>386</v>
      </c>
      <c r="C60" s="446" t="s">
        <v>384</v>
      </c>
      <c r="D60" s="446" t="s">
        <v>839</v>
      </c>
      <c r="E60" s="85" t="s">
        <v>1217</v>
      </c>
      <c r="F60" s="117"/>
      <c r="G60" s="117"/>
      <c r="H60" s="141">
        <f t="shared" si="10"/>
        <v>0</v>
      </c>
      <c r="I60" s="117"/>
      <c r="J60" s="117"/>
      <c r="K60" s="141">
        <f t="shared" si="8"/>
        <v>0</v>
      </c>
      <c r="L60" s="117"/>
      <c r="M60" s="117"/>
      <c r="N60" s="463">
        <f t="shared" si="9"/>
        <v>0</v>
      </c>
      <c r="O60" s="30"/>
      <c r="P60" s="1"/>
    </row>
    <row r="61" spans="1:16" s="9" customFormat="1" ht="11.25" outlineLevel="4">
      <c r="A61" s="446" t="s">
        <v>386</v>
      </c>
      <c r="B61" s="446" t="s">
        <v>386</v>
      </c>
      <c r="C61" s="446" t="s">
        <v>384</v>
      </c>
      <c r="D61" s="446" t="s">
        <v>840</v>
      </c>
      <c r="E61" s="85" t="s">
        <v>1218</v>
      </c>
      <c r="F61" s="117"/>
      <c r="G61" s="117"/>
      <c r="H61" s="141">
        <f t="shared" si="10"/>
        <v>0</v>
      </c>
      <c r="I61" s="117"/>
      <c r="J61" s="117"/>
      <c r="K61" s="141">
        <f t="shared" si="8"/>
        <v>0</v>
      </c>
      <c r="L61" s="117"/>
      <c r="M61" s="117"/>
      <c r="N61" s="463">
        <f t="shared" si="9"/>
        <v>0</v>
      </c>
      <c r="O61" s="30"/>
      <c r="P61" s="1"/>
    </row>
    <row r="62" spans="1:16" s="9" customFormat="1" ht="11.25" outlineLevel="4">
      <c r="A62" s="446" t="s">
        <v>386</v>
      </c>
      <c r="B62" s="446" t="s">
        <v>386</v>
      </c>
      <c r="C62" s="446" t="s">
        <v>384</v>
      </c>
      <c r="D62" s="446" t="s">
        <v>841</v>
      </c>
      <c r="E62" s="85" t="s">
        <v>1219</v>
      </c>
      <c r="F62" s="117"/>
      <c r="G62" s="117"/>
      <c r="H62" s="141">
        <f t="shared" si="10"/>
        <v>0</v>
      </c>
      <c r="I62" s="117"/>
      <c r="J62" s="117"/>
      <c r="K62" s="141">
        <f t="shared" si="8"/>
        <v>0</v>
      </c>
      <c r="L62" s="117"/>
      <c r="M62" s="117"/>
      <c r="N62" s="463">
        <f t="shared" si="9"/>
        <v>0</v>
      </c>
      <c r="O62" s="30"/>
      <c r="P62" s="1"/>
    </row>
    <row r="63" spans="1:16" s="9" customFormat="1" ht="22.5" outlineLevel="4">
      <c r="A63" s="446" t="s">
        <v>386</v>
      </c>
      <c r="B63" s="446" t="s">
        <v>386</v>
      </c>
      <c r="C63" s="446" t="s">
        <v>384</v>
      </c>
      <c r="D63" s="446" t="s">
        <v>842</v>
      </c>
      <c r="E63" s="85" t="s">
        <v>1220</v>
      </c>
      <c r="F63" s="117"/>
      <c r="G63" s="117"/>
      <c r="H63" s="141">
        <f t="shared" si="10"/>
        <v>0</v>
      </c>
      <c r="I63" s="117"/>
      <c r="J63" s="117"/>
      <c r="K63" s="141">
        <f t="shared" si="8"/>
        <v>0</v>
      </c>
      <c r="L63" s="117"/>
      <c r="M63" s="117"/>
      <c r="N63" s="463">
        <f t="shared" si="9"/>
        <v>0</v>
      </c>
      <c r="O63" s="30"/>
      <c r="P63" s="1"/>
    </row>
    <row r="64" spans="1:16" s="9" customFormat="1" ht="11.25" outlineLevel="4">
      <c r="A64" s="446" t="s">
        <v>386</v>
      </c>
      <c r="B64" s="446" t="s">
        <v>386</v>
      </c>
      <c r="C64" s="446" t="s">
        <v>384</v>
      </c>
      <c r="D64" s="446" t="s">
        <v>844</v>
      </c>
      <c r="E64" s="85" t="s">
        <v>1221</v>
      </c>
      <c r="F64" s="117"/>
      <c r="G64" s="117"/>
      <c r="H64" s="141">
        <f t="shared" si="10"/>
        <v>0</v>
      </c>
      <c r="I64" s="117"/>
      <c r="J64" s="117"/>
      <c r="K64" s="141">
        <f t="shared" si="8"/>
        <v>0</v>
      </c>
      <c r="L64" s="117"/>
      <c r="M64" s="117"/>
      <c r="N64" s="463">
        <f t="shared" si="9"/>
        <v>0</v>
      </c>
      <c r="O64" s="30"/>
      <c r="P64" s="1"/>
    </row>
    <row r="65" spans="1:16" s="9" customFormat="1" ht="11.25" outlineLevel="4">
      <c r="A65" s="446" t="s">
        <v>386</v>
      </c>
      <c r="B65" s="446" t="s">
        <v>386</v>
      </c>
      <c r="C65" s="446" t="s">
        <v>384</v>
      </c>
      <c r="D65" s="446" t="s">
        <v>845</v>
      </c>
      <c r="E65" s="85" t="s">
        <v>1222</v>
      </c>
      <c r="F65" s="117"/>
      <c r="G65" s="117"/>
      <c r="H65" s="141">
        <f t="shared" si="10"/>
        <v>0</v>
      </c>
      <c r="I65" s="117"/>
      <c r="J65" s="117"/>
      <c r="K65" s="141">
        <f t="shared" si="8"/>
        <v>0</v>
      </c>
      <c r="L65" s="117"/>
      <c r="M65" s="117"/>
      <c r="N65" s="463">
        <f t="shared" si="9"/>
        <v>0</v>
      </c>
      <c r="O65" s="25"/>
      <c r="P65" s="1"/>
    </row>
    <row r="66" spans="1:16" s="9" customFormat="1" ht="11.25" outlineLevel="4">
      <c r="A66" s="446" t="s">
        <v>386</v>
      </c>
      <c r="B66" s="446" t="s">
        <v>386</v>
      </c>
      <c r="C66" s="446" t="s">
        <v>384</v>
      </c>
      <c r="D66" s="446" t="s">
        <v>846</v>
      </c>
      <c r="E66" s="85" t="s">
        <v>1223</v>
      </c>
      <c r="F66" s="117"/>
      <c r="G66" s="117"/>
      <c r="H66" s="141">
        <f t="shared" si="10"/>
        <v>0</v>
      </c>
      <c r="I66" s="117"/>
      <c r="J66" s="117"/>
      <c r="K66" s="141">
        <f t="shared" si="8"/>
        <v>0</v>
      </c>
      <c r="L66" s="117"/>
      <c r="M66" s="117"/>
      <c r="N66" s="463">
        <f t="shared" si="9"/>
        <v>0</v>
      </c>
      <c r="O66" s="30"/>
      <c r="P66" s="1"/>
    </row>
    <row r="67" spans="1:16" s="9" customFormat="1" ht="22.5" outlineLevel="4">
      <c r="A67" s="446" t="s">
        <v>386</v>
      </c>
      <c r="B67" s="446" t="s">
        <v>386</v>
      </c>
      <c r="C67" s="446" t="s">
        <v>384</v>
      </c>
      <c r="D67" s="446" t="s">
        <v>847</v>
      </c>
      <c r="E67" s="85" t="s">
        <v>1224</v>
      </c>
      <c r="F67" s="117"/>
      <c r="G67" s="117"/>
      <c r="H67" s="141">
        <f t="shared" si="7"/>
        <v>0</v>
      </c>
      <c r="I67" s="117"/>
      <c r="J67" s="117"/>
      <c r="K67" s="141">
        <f t="shared" si="8"/>
        <v>0</v>
      </c>
      <c r="L67" s="117"/>
      <c r="M67" s="117"/>
      <c r="N67" s="463">
        <f t="shared" si="9"/>
        <v>0</v>
      </c>
      <c r="O67" s="30"/>
      <c r="P67" s="1"/>
    </row>
    <row r="68" spans="1:16" s="9" customFormat="1" ht="11.25" outlineLevel="4">
      <c r="A68" s="446" t="s">
        <v>386</v>
      </c>
      <c r="B68" s="446" t="s">
        <v>386</v>
      </c>
      <c r="C68" s="446" t="s">
        <v>384</v>
      </c>
      <c r="D68" s="446" t="s">
        <v>849</v>
      </c>
      <c r="E68" s="85" t="s">
        <v>1225</v>
      </c>
      <c r="F68" s="117"/>
      <c r="G68" s="117"/>
      <c r="H68" s="141">
        <f t="shared" si="7"/>
        <v>0</v>
      </c>
      <c r="I68" s="117"/>
      <c r="J68" s="117"/>
      <c r="K68" s="141">
        <f t="shared" si="8"/>
        <v>0</v>
      </c>
      <c r="L68" s="117"/>
      <c r="M68" s="117"/>
      <c r="N68" s="463">
        <f t="shared" si="9"/>
        <v>0</v>
      </c>
      <c r="O68" s="30"/>
      <c r="P68" s="1"/>
    </row>
    <row r="69" spans="1:16" s="9" customFormat="1" ht="22.5" outlineLevel="4">
      <c r="A69" s="446" t="s">
        <v>386</v>
      </c>
      <c r="B69" s="446" t="s">
        <v>386</v>
      </c>
      <c r="C69" s="446" t="s">
        <v>384</v>
      </c>
      <c r="D69" s="446" t="s">
        <v>850</v>
      </c>
      <c r="E69" s="85" t="s">
        <v>1226</v>
      </c>
      <c r="F69" s="117"/>
      <c r="G69" s="117"/>
      <c r="H69" s="141">
        <f t="shared" si="7"/>
        <v>0</v>
      </c>
      <c r="I69" s="117"/>
      <c r="J69" s="117"/>
      <c r="K69" s="141">
        <f t="shared" si="8"/>
        <v>0</v>
      </c>
      <c r="L69" s="117"/>
      <c r="M69" s="117"/>
      <c r="N69" s="463">
        <f t="shared" si="9"/>
        <v>0</v>
      </c>
      <c r="O69" s="30"/>
      <c r="P69" s="1"/>
    </row>
    <row r="70" spans="1:16" s="9" customFormat="1" ht="11.25" outlineLevel="4">
      <c r="A70" s="446" t="s">
        <v>386</v>
      </c>
      <c r="B70" s="446" t="s">
        <v>386</v>
      </c>
      <c r="C70" s="446" t="s">
        <v>384</v>
      </c>
      <c r="D70" s="446" t="s">
        <v>851</v>
      </c>
      <c r="E70" s="85" t="s">
        <v>1227</v>
      </c>
      <c r="F70" s="117"/>
      <c r="G70" s="117"/>
      <c r="H70" s="141">
        <f t="shared" si="7"/>
        <v>0</v>
      </c>
      <c r="I70" s="117"/>
      <c r="J70" s="117"/>
      <c r="K70" s="141">
        <f t="shared" si="8"/>
        <v>0</v>
      </c>
      <c r="L70" s="117"/>
      <c r="M70" s="117"/>
      <c r="N70" s="463">
        <f t="shared" si="9"/>
        <v>0</v>
      </c>
      <c r="O70" s="30"/>
      <c r="P70" s="1"/>
    </row>
    <row r="71" spans="1:16" s="9" customFormat="1" ht="11.25" outlineLevel="4">
      <c r="A71" s="446" t="s">
        <v>386</v>
      </c>
      <c r="B71" s="446" t="s">
        <v>386</v>
      </c>
      <c r="C71" s="446" t="s">
        <v>384</v>
      </c>
      <c r="D71" s="446" t="s">
        <v>852</v>
      </c>
      <c r="E71" s="85" t="s">
        <v>1228</v>
      </c>
      <c r="F71" s="117"/>
      <c r="G71" s="117"/>
      <c r="H71" s="141">
        <f t="shared" si="7"/>
        <v>0</v>
      </c>
      <c r="I71" s="117"/>
      <c r="J71" s="117"/>
      <c r="K71" s="141">
        <f t="shared" si="8"/>
        <v>0</v>
      </c>
      <c r="L71" s="117"/>
      <c r="M71" s="117"/>
      <c r="N71" s="463">
        <f t="shared" si="9"/>
        <v>0</v>
      </c>
      <c r="O71" s="30"/>
      <c r="P71" s="1"/>
    </row>
    <row r="72" spans="1:16" s="9" customFormat="1" ht="11.25" outlineLevel="4">
      <c r="A72" s="446" t="s">
        <v>386</v>
      </c>
      <c r="B72" s="446" t="s">
        <v>386</v>
      </c>
      <c r="C72" s="446" t="s">
        <v>384</v>
      </c>
      <c r="D72" s="446" t="s">
        <v>853</v>
      </c>
      <c r="E72" s="85" t="s">
        <v>1229</v>
      </c>
      <c r="F72" s="117"/>
      <c r="G72" s="117"/>
      <c r="H72" s="141">
        <f t="shared" si="7"/>
        <v>0</v>
      </c>
      <c r="I72" s="117"/>
      <c r="J72" s="117"/>
      <c r="K72" s="141">
        <f t="shared" si="8"/>
        <v>0</v>
      </c>
      <c r="L72" s="117"/>
      <c r="M72" s="117"/>
      <c r="N72" s="463">
        <f t="shared" si="9"/>
        <v>0</v>
      </c>
      <c r="O72" s="30"/>
      <c r="P72" s="1"/>
    </row>
    <row r="73" spans="1:16" s="9" customFormat="1" ht="22.5" outlineLevel="4">
      <c r="A73" s="446" t="s">
        <v>386</v>
      </c>
      <c r="B73" s="446" t="s">
        <v>386</v>
      </c>
      <c r="C73" s="446" t="s">
        <v>384</v>
      </c>
      <c r="D73" s="446" t="s">
        <v>854</v>
      </c>
      <c r="E73" s="85" t="s">
        <v>1230</v>
      </c>
      <c r="F73" s="117"/>
      <c r="G73" s="117"/>
      <c r="H73" s="141">
        <f t="shared" si="7"/>
        <v>0</v>
      </c>
      <c r="I73" s="117"/>
      <c r="J73" s="117"/>
      <c r="K73" s="141">
        <f t="shared" si="8"/>
        <v>0</v>
      </c>
      <c r="L73" s="117"/>
      <c r="M73" s="117"/>
      <c r="N73" s="463">
        <f t="shared" si="9"/>
        <v>0</v>
      </c>
      <c r="O73" s="30"/>
      <c r="P73" s="1"/>
    </row>
    <row r="74" spans="1:16" s="9" customFormat="1" ht="11.25" outlineLevel="4">
      <c r="A74" s="446" t="s">
        <v>386</v>
      </c>
      <c r="B74" s="446" t="s">
        <v>386</v>
      </c>
      <c r="C74" s="446" t="s">
        <v>384</v>
      </c>
      <c r="D74" s="446" t="s">
        <v>855</v>
      </c>
      <c r="E74" s="85" t="s">
        <v>1231</v>
      </c>
      <c r="F74" s="117"/>
      <c r="G74" s="117"/>
      <c r="H74" s="141">
        <f t="shared" si="7"/>
        <v>0</v>
      </c>
      <c r="I74" s="117"/>
      <c r="J74" s="117"/>
      <c r="K74" s="141">
        <f t="shared" si="8"/>
        <v>0</v>
      </c>
      <c r="L74" s="117"/>
      <c r="M74" s="117"/>
      <c r="N74" s="463">
        <f t="shared" si="9"/>
        <v>0</v>
      </c>
      <c r="O74" s="30"/>
      <c r="P74" s="1"/>
    </row>
    <row r="75" spans="1:16" s="9" customFormat="1" ht="11.25" outlineLevel="4">
      <c r="A75" s="446" t="s">
        <v>386</v>
      </c>
      <c r="B75" s="446" t="s">
        <v>386</v>
      </c>
      <c r="C75" s="446" t="s">
        <v>384</v>
      </c>
      <c r="D75" s="446" t="s">
        <v>856</v>
      </c>
      <c r="E75" s="85" t="s">
        <v>1232</v>
      </c>
      <c r="F75" s="117"/>
      <c r="G75" s="117"/>
      <c r="H75" s="141">
        <f t="shared" si="7"/>
        <v>0</v>
      </c>
      <c r="I75" s="117"/>
      <c r="J75" s="117"/>
      <c r="K75" s="141">
        <f t="shared" si="8"/>
        <v>0</v>
      </c>
      <c r="L75" s="117"/>
      <c r="M75" s="117"/>
      <c r="N75" s="463">
        <f t="shared" si="9"/>
        <v>0</v>
      </c>
      <c r="O75" s="30"/>
      <c r="P75" s="1"/>
    </row>
    <row r="76" spans="1:16" s="9" customFormat="1" ht="11.25" outlineLevel="4">
      <c r="A76" s="446" t="s">
        <v>386</v>
      </c>
      <c r="B76" s="446" t="s">
        <v>386</v>
      </c>
      <c r="C76" s="446" t="s">
        <v>384</v>
      </c>
      <c r="D76" s="446" t="s">
        <v>860</v>
      </c>
      <c r="E76" s="85" t="s">
        <v>1233</v>
      </c>
      <c r="F76" s="117"/>
      <c r="G76" s="117"/>
      <c r="H76" s="141">
        <f t="shared" si="7"/>
        <v>0</v>
      </c>
      <c r="I76" s="117"/>
      <c r="J76" s="117"/>
      <c r="K76" s="141">
        <f t="shared" si="8"/>
        <v>0</v>
      </c>
      <c r="L76" s="117"/>
      <c r="M76" s="117"/>
      <c r="N76" s="463">
        <f t="shared" si="9"/>
        <v>0</v>
      </c>
      <c r="O76" s="30"/>
      <c r="P76" s="1"/>
    </row>
    <row r="77" spans="1:16" s="9" customFormat="1" ht="11.25" outlineLevel="4">
      <c r="A77" s="446" t="s">
        <v>386</v>
      </c>
      <c r="B77" s="446" t="s">
        <v>386</v>
      </c>
      <c r="C77" s="446" t="s">
        <v>384</v>
      </c>
      <c r="D77" s="446" t="s">
        <v>861</v>
      </c>
      <c r="E77" s="85" t="s">
        <v>1234</v>
      </c>
      <c r="F77" s="117"/>
      <c r="G77" s="117"/>
      <c r="H77" s="141">
        <f t="shared" si="7"/>
        <v>0</v>
      </c>
      <c r="I77" s="117"/>
      <c r="J77" s="117"/>
      <c r="K77" s="141">
        <f t="shared" si="8"/>
        <v>0</v>
      </c>
      <c r="L77" s="117"/>
      <c r="M77" s="117"/>
      <c r="N77" s="463">
        <f t="shared" si="9"/>
        <v>0</v>
      </c>
      <c r="O77" s="30"/>
      <c r="P77" s="1"/>
    </row>
    <row r="78" spans="1:16" s="9" customFormat="1" ht="11.25" outlineLevel="4">
      <c r="A78" s="446" t="s">
        <v>386</v>
      </c>
      <c r="B78" s="446" t="s">
        <v>386</v>
      </c>
      <c r="C78" s="446" t="s">
        <v>384</v>
      </c>
      <c r="D78" s="446" t="s">
        <v>863</v>
      </c>
      <c r="E78" s="85" t="s">
        <v>1235</v>
      </c>
      <c r="F78" s="117"/>
      <c r="G78" s="117"/>
      <c r="H78" s="141">
        <f t="shared" si="7"/>
        <v>0</v>
      </c>
      <c r="I78" s="117"/>
      <c r="J78" s="117"/>
      <c r="K78" s="141">
        <f t="shared" si="8"/>
        <v>0</v>
      </c>
      <c r="L78" s="117"/>
      <c r="M78" s="117"/>
      <c r="N78" s="463">
        <f t="shared" si="9"/>
        <v>0</v>
      </c>
      <c r="O78" s="25"/>
      <c r="P78" s="1"/>
    </row>
    <row r="79" spans="1:16" s="9" customFormat="1" ht="11.25" outlineLevel="4">
      <c r="A79" s="446" t="s">
        <v>386</v>
      </c>
      <c r="B79" s="446" t="s">
        <v>386</v>
      </c>
      <c r="C79" s="446" t="s">
        <v>384</v>
      </c>
      <c r="D79" s="446" t="s">
        <v>871</v>
      </c>
      <c r="E79" s="85" t="s">
        <v>1236</v>
      </c>
      <c r="F79" s="117"/>
      <c r="G79" s="117"/>
      <c r="H79" s="141">
        <f t="shared" si="7"/>
        <v>0</v>
      </c>
      <c r="I79" s="117"/>
      <c r="J79" s="117"/>
      <c r="K79" s="141">
        <f t="shared" si="8"/>
        <v>0</v>
      </c>
      <c r="L79" s="117"/>
      <c r="M79" s="117"/>
      <c r="N79" s="463">
        <f t="shared" si="9"/>
        <v>0</v>
      </c>
      <c r="O79" s="25"/>
      <c r="P79" s="1"/>
    </row>
    <row r="80" spans="1:16" s="9" customFormat="1" ht="11.25" outlineLevel="4">
      <c r="A80" s="446" t="s">
        <v>386</v>
      </c>
      <c r="B80" s="446" t="s">
        <v>386</v>
      </c>
      <c r="C80" s="446" t="s">
        <v>384</v>
      </c>
      <c r="D80" s="446" t="s">
        <v>872</v>
      </c>
      <c r="E80" s="85" t="s">
        <v>1237</v>
      </c>
      <c r="F80" s="117"/>
      <c r="G80" s="117"/>
      <c r="H80" s="141">
        <f t="shared" si="7"/>
        <v>0</v>
      </c>
      <c r="I80" s="117"/>
      <c r="J80" s="117"/>
      <c r="K80" s="141">
        <f t="shared" si="8"/>
        <v>0</v>
      </c>
      <c r="L80" s="117"/>
      <c r="M80" s="117"/>
      <c r="N80" s="463">
        <f t="shared" si="9"/>
        <v>0</v>
      </c>
      <c r="O80" s="25"/>
      <c r="P80" s="1"/>
    </row>
    <row r="81" spans="1:16" s="9" customFormat="1" ht="11.25" outlineLevel="4">
      <c r="A81" s="446" t="s">
        <v>386</v>
      </c>
      <c r="B81" s="446" t="s">
        <v>386</v>
      </c>
      <c r="C81" s="446" t="s">
        <v>384</v>
      </c>
      <c r="D81" s="446" t="s">
        <v>873</v>
      </c>
      <c r="E81" s="85" t="s">
        <v>1238</v>
      </c>
      <c r="F81" s="117"/>
      <c r="G81" s="117"/>
      <c r="H81" s="141">
        <f t="shared" si="7"/>
        <v>0</v>
      </c>
      <c r="I81" s="117"/>
      <c r="J81" s="117"/>
      <c r="K81" s="141">
        <f t="shared" si="8"/>
        <v>0</v>
      </c>
      <c r="L81" s="117"/>
      <c r="M81" s="117"/>
      <c r="N81" s="463">
        <f t="shared" si="9"/>
        <v>0</v>
      </c>
      <c r="O81" s="30"/>
      <c r="P81" s="1"/>
    </row>
    <row r="82" spans="1:16" s="9" customFormat="1" ht="11.25" outlineLevel="4">
      <c r="A82" s="446" t="s">
        <v>386</v>
      </c>
      <c r="B82" s="446" t="s">
        <v>386</v>
      </c>
      <c r="C82" s="446" t="s">
        <v>384</v>
      </c>
      <c r="D82" s="446" t="s">
        <v>874</v>
      </c>
      <c r="E82" s="85" t="s">
        <v>1239</v>
      </c>
      <c r="F82" s="117"/>
      <c r="G82" s="117"/>
      <c r="H82" s="141">
        <f t="shared" si="7"/>
        <v>0</v>
      </c>
      <c r="I82" s="117"/>
      <c r="J82" s="117"/>
      <c r="K82" s="141">
        <f t="shared" si="8"/>
        <v>0</v>
      </c>
      <c r="L82" s="117"/>
      <c r="M82" s="117"/>
      <c r="N82" s="463">
        <f t="shared" si="9"/>
        <v>0</v>
      </c>
      <c r="O82" s="25"/>
      <c r="P82" s="1"/>
    </row>
    <row r="83" spans="1:16" s="9" customFormat="1" ht="11.25" outlineLevel="4">
      <c r="A83" s="446" t="s">
        <v>386</v>
      </c>
      <c r="B83" s="446" t="s">
        <v>386</v>
      </c>
      <c r="C83" s="446" t="s">
        <v>384</v>
      </c>
      <c r="D83" s="446" t="s">
        <v>875</v>
      </c>
      <c r="E83" s="85" t="s">
        <v>1240</v>
      </c>
      <c r="F83" s="117"/>
      <c r="G83" s="117"/>
      <c r="H83" s="141">
        <f t="shared" si="7"/>
        <v>0</v>
      </c>
      <c r="I83" s="117"/>
      <c r="J83" s="117"/>
      <c r="K83" s="141">
        <f t="shared" si="8"/>
        <v>0</v>
      </c>
      <c r="L83" s="117"/>
      <c r="M83" s="117"/>
      <c r="N83" s="463">
        <f t="shared" si="9"/>
        <v>0</v>
      </c>
      <c r="O83" s="25"/>
      <c r="P83" s="1"/>
    </row>
    <row r="84" spans="1:16" s="9" customFormat="1" ht="11.25" outlineLevel="4">
      <c r="A84" s="446" t="s">
        <v>386</v>
      </c>
      <c r="B84" s="446" t="s">
        <v>386</v>
      </c>
      <c r="C84" s="446" t="s">
        <v>384</v>
      </c>
      <c r="D84" s="446" t="s">
        <v>876</v>
      </c>
      <c r="E84" s="85" t="s">
        <v>1241</v>
      </c>
      <c r="F84" s="117"/>
      <c r="G84" s="117"/>
      <c r="H84" s="141">
        <f t="shared" si="7"/>
        <v>0</v>
      </c>
      <c r="I84" s="117"/>
      <c r="J84" s="117"/>
      <c r="K84" s="141">
        <f t="shared" si="8"/>
        <v>0</v>
      </c>
      <c r="L84" s="117"/>
      <c r="M84" s="117"/>
      <c r="N84" s="463">
        <f t="shared" si="9"/>
        <v>0</v>
      </c>
      <c r="O84" s="30"/>
      <c r="P84" s="1"/>
    </row>
    <row r="85" spans="1:16" s="9" customFormat="1" ht="11.25" outlineLevel="4">
      <c r="A85" s="446" t="s">
        <v>386</v>
      </c>
      <c r="B85" s="446" t="s">
        <v>386</v>
      </c>
      <c r="C85" s="446" t="s">
        <v>384</v>
      </c>
      <c r="D85" s="446" t="s">
        <v>877</v>
      </c>
      <c r="E85" s="85" t="s">
        <v>1242</v>
      </c>
      <c r="F85" s="117"/>
      <c r="G85" s="117"/>
      <c r="H85" s="141">
        <f t="shared" si="7"/>
        <v>0</v>
      </c>
      <c r="I85" s="117"/>
      <c r="J85" s="117"/>
      <c r="K85" s="141">
        <f t="shared" si="8"/>
        <v>0</v>
      </c>
      <c r="L85" s="117"/>
      <c r="M85" s="117"/>
      <c r="N85" s="463">
        <f t="shared" si="9"/>
        <v>0</v>
      </c>
      <c r="O85" s="30"/>
      <c r="P85" s="1"/>
    </row>
    <row r="86" spans="1:16" s="9" customFormat="1" ht="11.25" outlineLevel="4">
      <c r="A86" s="446" t="s">
        <v>386</v>
      </c>
      <c r="B86" s="446" t="s">
        <v>386</v>
      </c>
      <c r="C86" s="446" t="s">
        <v>384</v>
      </c>
      <c r="D86" s="446" t="s">
        <v>878</v>
      </c>
      <c r="E86" s="85" t="s">
        <v>1243</v>
      </c>
      <c r="F86" s="117"/>
      <c r="G86" s="117"/>
      <c r="H86" s="141">
        <f t="shared" si="7"/>
        <v>0</v>
      </c>
      <c r="I86" s="117"/>
      <c r="J86" s="117"/>
      <c r="K86" s="141">
        <f t="shared" si="8"/>
        <v>0</v>
      </c>
      <c r="L86" s="117"/>
      <c r="M86" s="117"/>
      <c r="N86" s="463">
        <f t="shared" si="9"/>
        <v>0</v>
      </c>
      <c r="O86" s="30"/>
      <c r="P86" s="1"/>
    </row>
    <row r="87" spans="1:16" s="9" customFormat="1" ht="11.25" outlineLevel="4">
      <c r="A87" s="446" t="s">
        <v>386</v>
      </c>
      <c r="B87" s="446" t="s">
        <v>386</v>
      </c>
      <c r="C87" s="446" t="s">
        <v>384</v>
      </c>
      <c r="D87" s="446" t="s">
        <v>880</v>
      </c>
      <c r="E87" s="85" t="s">
        <v>1244</v>
      </c>
      <c r="F87" s="117"/>
      <c r="G87" s="117"/>
      <c r="H87" s="141">
        <f t="shared" si="7"/>
        <v>0</v>
      </c>
      <c r="I87" s="117"/>
      <c r="J87" s="117"/>
      <c r="K87" s="141">
        <f t="shared" si="8"/>
        <v>0</v>
      </c>
      <c r="L87" s="117"/>
      <c r="M87" s="117"/>
      <c r="N87" s="463">
        <f t="shared" si="9"/>
        <v>0</v>
      </c>
      <c r="O87" s="30"/>
      <c r="P87" s="1"/>
    </row>
    <row r="88" spans="1:16" s="9" customFormat="1" ht="11.25" outlineLevel="4">
      <c r="A88" s="446" t="s">
        <v>386</v>
      </c>
      <c r="B88" s="446" t="s">
        <v>386</v>
      </c>
      <c r="C88" s="446" t="s">
        <v>384</v>
      </c>
      <c r="D88" s="446" t="s">
        <v>882</v>
      </c>
      <c r="E88" s="85" t="s">
        <v>1245</v>
      </c>
      <c r="F88" s="117"/>
      <c r="G88" s="117"/>
      <c r="H88" s="141">
        <f t="shared" si="7"/>
        <v>0</v>
      </c>
      <c r="I88" s="117"/>
      <c r="J88" s="117"/>
      <c r="K88" s="141">
        <f t="shared" si="8"/>
        <v>0</v>
      </c>
      <c r="L88" s="117"/>
      <c r="M88" s="117"/>
      <c r="N88" s="463">
        <f t="shared" si="9"/>
        <v>0</v>
      </c>
      <c r="O88" s="25"/>
      <c r="P88" s="1"/>
    </row>
    <row r="89" spans="1:16" s="9" customFormat="1" ht="11.25" outlineLevel="4">
      <c r="A89" s="446" t="s">
        <v>386</v>
      </c>
      <c r="B89" s="446" t="s">
        <v>386</v>
      </c>
      <c r="C89" s="446" t="s">
        <v>384</v>
      </c>
      <c r="D89" s="446" t="s">
        <v>883</v>
      </c>
      <c r="E89" s="85" t="s">
        <v>1246</v>
      </c>
      <c r="F89" s="117"/>
      <c r="G89" s="117"/>
      <c r="H89" s="141">
        <f>F89+G89</f>
        <v>0</v>
      </c>
      <c r="I89" s="117"/>
      <c r="J89" s="117"/>
      <c r="K89" s="141">
        <f>I89+J89</f>
        <v>0</v>
      </c>
      <c r="L89" s="117"/>
      <c r="M89" s="117"/>
      <c r="N89" s="463">
        <f>L89+M89</f>
        <v>0</v>
      </c>
      <c r="O89" s="36"/>
      <c r="P89" s="1"/>
    </row>
    <row r="90" spans="1:16" s="9" customFormat="1" ht="11.25" outlineLevel="4">
      <c r="A90" s="446" t="s">
        <v>386</v>
      </c>
      <c r="B90" s="446" t="s">
        <v>386</v>
      </c>
      <c r="C90" s="446" t="s">
        <v>384</v>
      </c>
      <c r="D90" s="446" t="s">
        <v>884</v>
      </c>
      <c r="E90" s="85" t="s">
        <v>1247</v>
      </c>
      <c r="F90" s="117"/>
      <c r="G90" s="117"/>
      <c r="H90" s="141">
        <f>F90+G90</f>
        <v>0</v>
      </c>
      <c r="I90" s="117"/>
      <c r="J90" s="117"/>
      <c r="K90" s="141">
        <f>I90+J90</f>
        <v>0</v>
      </c>
      <c r="L90" s="117"/>
      <c r="M90" s="117"/>
      <c r="N90" s="463">
        <f>L90+M90</f>
        <v>0</v>
      </c>
      <c r="O90" s="29"/>
      <c r="P90" s="1"/>
    </row>
    <row r="91" spans="1:16" s="9" customFormat="1" ht="22.5" outlineLevel="4">
      <c r="A91" s="446" t="s">
        <v>386</v>
      </c>
      <c r="B91" s="446" t="s">
        <v>386</v>
      </c>
      <c r="C91" s="446" t="s">
        <v>384</v>
      </c>
      <c r="D91" s="446" t="s">
        <v>886</v>
      </c>
      <c r="E91" s="85" t="s">
        <v>1248</v>
      </c>
      <c r="F91" s="117"/>
      <c r="G91" s="117"/>
      <c r="H91" s="141">
        <f>F91+G91</f>
        <v>0</v>
      </c>
      <c r="I91" s="117"/>
      <c r="J91" s="117"/>
      <c r="K91" s="141">
        <f>I91+J91</f>
        <v>0</v>
      </c>
      <c r="L91" s="117"/>
      <c r="M91" s="117"/>
      <c r="N91" s="463">
        <f>L91+M91</f>
        <v>0</v>
      </c>
      <c r="O91" s="25"/>
      <c r="P91" s="1"/>
    </row>
    <row r="92" spans="1:16" s="9" customFormat="1" ht="11.25" outlineLevel="4">
      <c r="A92" s="446" t="s">
        <v>386</v>
      </c>
      <c r="B92" s="446" t="s">
        <v>386</v>
      </c>
      <c r="C92" s="446" t="s">
        <v>384</v>
      </c>
      <c r="D92" s="446" t="s">
        <v>887</v>
      </c>
      <c r="E92" s="85" t="s">
        <v>1249</v>
      </c>
      <c r="F92" s="117"/>
      <c r="G92" s="117"/>
      <c r="H92" s="141">
        <f t="shared" ref="H92:H111" si="11">F92+G92</f>
        <v>0</v>
      </c>
      <c r="I92" s="117"/>
      <c r="J92" s="117"/>
      <c r="K92" s="141">
        <f t="shared" ref="K92:K111" si="12">I92+J92</f>
        <v>0</v>
      </c>
      <c r="L92" s="117"/>
      <c r="M92" s="117"/>
      <c r="N92" s="463">
        <f t="shared" ref="N92:N103" si="13">L92+M92</f>
        <v>0</v>
      </c>
      <c r="O92" s="30"/>
      <c r="P92" s="1"/>
    </row>
    <row r="93" spans="1:16" s="9" customFormat="1" ht="22.5" outlineLevel="4">
      <c r="A93" s="446" t="s">
        <v>386</v>
      </c>
      <c r="B93" s="446" t="s">
        <v>386</v>
      </c>
      <c r="C93" s="446" t="s">
        <v>384</v>
      </c>
      <c r="D93" s="446" t="s">
        <v>888</v>
      </c>
      <c r="E93" s="85" t="s">
        <v>1250</v>
      </c>
      <c r="F93" s="117"/>
      <c r="G93" s="117"/>
      <c r="H93" s="141">
        <f>F93+G93</f>
        <v>0</v>
      </c>
      <c r="I93" s="117"/>
      <c r="J93" s="117"/>
      <c r="K93" s="141">
        <f t="shared" si="12"/>
        <v>0</v>
      </c>
      <c r="L93" s="117"/>
      <c r="M93" s="117"/>
      <c r="N93" s="463">
        <f t="shared" si="13"/>
        <v>0</v>
      </c>
      <c r="O93" s="30"/>
      <c r="P93" s="1"/>
    </row>
    <row r="94" spans="1:16" s="9" customFormat="1" ht="11.25" outlineLevel="4">
      <c r="A94" s="446" t="s">
        <v>386</v>
      </c>
      <c r="B94" s="446" t="s">
        <v>386</v>
      </c>
      <c r="C94" s="446" t="s">
        <v>384</v>
      </c>
      <c r="D94" s="446" t="s">
        <v>889</v>
      </c>
      <c r="E94" s="85" t="s">
        <v>1251</v>
      </c>
      <c r="F94" s="117"/>
      <c r="G94" s="117"/>
      <c r="H94" s="141">
        <f t="shared" si="11"/>
        <v>0</v>
      </c>
      <c r="I94" s="117"/>
      <c r="J94" s="117"/>
      <c r="K94" s="141">
        <f t="shared" si="12"/>
        <v>0</v>
      </c>
      <c r="L94" s="117"/>
      <c r="M94" s="117"/>
      <c r="N94" s="463">
        <f t="shared" si="13"/>
        <v>0</v>
      </c>
      <c r="O94" s="30"/>
      <c r="P94" s="1"/>
    </row>
    <row r="95" spans="1:16" s="9" customFormat="1" ht="22.5" outlineLevel="4">
      <c r="A95" s="446" t="s">
        <v>386</v>
      </c>
      <c r="B95" s="446" t="s">
        <v>386</v>
      </c>
      <c r="C95" s="446" t="s">
        <v>384</v>
      </c>
      <c r="D95" s="446" t="s">
        <v>891</v>
      </c>
      <c r="E95" s="85" t="s">
        <v>1252</v>
      </c>
      <c r="F95" s="117"/>
      <c r="G95" s="117"/>
      <c r="H95" s="141">
        <f t="shared" si="11"/>
        <v>0</v>
      </c>
      <c r="I95" s="117"/>
      <c r="J95" s="117"/>
      <c r="K95" s="141">
        <f t="shared" si="12"/>
        <v>0</v>
      </c>
      <c r="L95" s="117"/>
      <c r="M95" s="117"/>
      <c r="N95" s="463">
        <f t="shared" si="13"/>
        <v>0</v>
      </c>
      <c r="O95" s="30"/>
      <c r="P95" s="1"/>
    </row>
    <row r="96" spans="1:16" s="9" customFormat="1" ht="22.5" outlineLevel="4">
      <c r="A96" s="446" t="s">
        <v>386</v>
      </c>
      <c r="B96" s="446" t="s">
        <v>386</v>
      </c>
      <c r="C96" s="446" t="s">
        <v>384</v>
      </c>
      <c r="D96" s="446" t="s">
        <v>893</v>
      </c>
      <c r="E96" s="85" t="s">
        <v>1253</v>
      </c>
      <c r="F96" s="117"/>
      <c r="G96" s="117"/>
      <c r="H96" s="141">
        <f t="shared" si="11"/>
        <v>0</v>
      </c>
      <c r="I96" s="117"/>
      <c r="J96" s="117"/>
      <c r="K96" s="141">
        <f t="shared" si="12"/>
        <v>0</v>
      </c>
      <c r="L96" s="117"/>
      <c r="M96" s="117"/>
      <c r="N96" s="463">
        <f t="shared" si="13"/>
        <v>0</v>
      </c>
      <c r="O96" s="30"/>
      <c r="P96" s="1"/>
    </row>
    <row r="97" spans="1:16" s="9" customFormat="1" ht="22.5" outlineLevel="4">
      <c r="A97" s="446" t="s">
        <v>386</v>
      </c>
      <c r="B97" s="446" t="s">
        <v>386</v>
      </c>
      <c r="C97" s="446" t="s">
        <v>384</v>
      </c>
      <c r="D97" s="446" t="s">
        <v>895</v>
      </c>
      <c r="E97" s="85" t="s">
        <v>1254</v>
      </c>
      <c r="F97" s="117"/>
      <c r="G97" s="117"/>
      <c r="H97" s="141">
        <f t="shared" si="11"/>
        <v>0</v>
      </c>
      <c r="I97" s="117"/>
      <c r="J97" s="117"/>
      <c r="K97" s="141">
        <f t="shared" si="12"/>
        <v>0</v>
      </c>
      <c r="L97" s="117"/>
      <c r="M97" s="117"/>
      <c r="N97" s="463">
        <f t="shared" si="13"/>
        <v>0</v>
      </c>
      <c r="O97" s="30"/>
      <c r="P97" s="1"/>
    </row>
    <row r="98" spans="1:16" s="9" customFormat="1" ht="22.5" outlineLevel="4">
      <c r="A98" s="446" t="s">
        <v>386</v>
      </c>
      <c r="B98" s="446" t="s">
        <v>386</v>
      </c>
      <c r="C98" s="446" t="s">
        <v>384</v>
      </c>
      <c r="D98" s="446" t="s">
        <v>896</v>
      </c>
      <c r="E98" s="85" t="s">
        <v>1255</v>
      </c>
      <c r="F98" s="117"/>
      <c r="G98" s="117"/>
      <c r="H98" s="141">
        <f t="shared" si="11"/>
        <v>0</v>
      </c>
      <c r="I98" s="117"/>
      <c r="J98" s="117"/>
      <c r="K98" s="141">
        <f t="shared" si="12"/>
        <v>0</v>
      </c>
      <c r="L98" s="117"/>
      <c r="M98" s="117"/>
      <c r="N98" s="463">
        <f t="shared" si="13"/>
        <v>0</v>
      </c>
      <c r="O98" s="30"/>
      <c r="P98" s="1"/>
    </row>
    <row r="99" spans="1:16" s="9" customFormat="1" ht="11.25" outlineLevel="4">
      <c r="A99" s="446" t="s">
        <v>386</v>
      </c>
      <c r="B99" s="446" t="s">
        <v>386</v>
      </c>
      <c r="C99" s="446" t="s">
        <v>384</v>
      </c>
      <c r="D99" s="446" t="s">
        <v>897</v>
      </c>
      <c r="E99" s="85" t="s">
        <v>1256</v>
      </c>
      <c r="F99" s="117"/>
      <c r="G99" s="117"/>
      <c r="H99" s="141">
        <f t="shared" si="11"/>
        <v>0</v>
      </c>
      <c r="I99" s="117"/>
      <c r="J99" s="117"/>
      <c r="K99" s="141">
        <f t="shared" si="12"/>
        <v>0</v>
      </c>
      <c r="L99" s="117"/>
      <c r="M99" s="117"/>
      <c r="N99" s="463">
        <f t="shared" si="13"/>
        <v>0</v>
      </c>
      <c r="O99" s="30"/>
      <c r="P99" s="1"/>
    </row>
    <row r="100" spans="1:16" s="9" customFormat="1" ht="22.5" outlineLevel="4">
      <c r="A100" s="446" t="s">
        <v>386</v>
      </c>
      <c r="B100" s="446" t="s">
        <v>386</v>
      </c>
      <c r="C100" s="446" t="s">
        <v>384</v>
      </c>
      <c r="D100" s="446" t="s">
        <v>898</v>
      </c>
      <c r="E100" s="85" t="s">
        <v>1257</v>
      </c>
      <c r="F100" s="117"/>
      <c r="G100" s="117"/>
      <c r="H100" s="141">
        <f>F100+G100</f>
        <v>0</v>
      </c>
      <c r="I100" s="117"/>
      <c r="J100" s="117"/>
      <c r="K100" s="141">
        <f t="shared" si="12"/>
        <v>0</v>
      </c>
      <c r="L100" s="117"/>
      <c r="M100" s="117"/>
      <c r="N100" s="463">
        <f t="shared" si="13"/>
        <v>0</v>
      </c>
      <c r="O100" s="30"/>
      <c r="P100" s="1"/>
    </row>
    <row r="101" spans="1:16" s="9" customFormat="1" ht="11.25" outlineLevel="4">
      <c r="A101" s="446" t="s">
        <v>386</v>
      </c>
      <c r="B101" s="446" t="s">
        <v>386</v>
      </c>
      <c r="C101" s="446" t="s">
        <v>384</v>
      </c>
      <c r="D101" s="446" t="s">
        <v>899</v>
      </c>
      <c r="E101" s="85" t="s">
        <v>1258</v>
      </c>
      <c r="F101" s="117"/>
      <c r="G101" s="117"/>
      <c r="H101" s="141">
        <f t="shared" si="11"/>
        <v>0</v>
      </c>
      <c r="I101" s="117"/>
      <c r="J101" s="117"/>
      <c r="K101" s="141">
        <f t="shared" si="12"/>
        <v>0</v>
      </c>
      <c r="L101" s="117"/>
      <c r="M101" s="117"/>
      <c r="N101" s="463">
        <f>L101+M101</f>
        <v>0</v>
      </c>
      <c r="O101" s="30"/>
      <c r="P101" s="1"/>
    </row>
    <row r="102" spans="1:16" s="9" customFormat="1" ht="22.5" outlineLevel="4">
      <c r="A102" s="446" t="s">
        <v>386</v>
      </c>
      <c r="B102" s="446" t="s">
        <v>386</v>
      </c>
      <c r="C102" s="446" t="s">
        <v>384</v>
      </c>
      <c r="D102" s="446" t="s">
        <v>900</v>
      </c>
      <c r="E102" s="85" t="s">
        <v>1259</v>
      </c>
      <c r="F102" s="117"/>
      <c r="G102" s="117"/>
      <c r="H102" s="141">
        <f t="shared" si="11"/>
        <v>0</v>
      </c>
      <c r="I102" s="117"/>
      <c r="J102" s="117"/>
      <c r="K102" s="141">
        <f t="shared" si="12"/>
        <v>0</v>
      </c>
      <c r="L102" s="117"/>
      <c r="M102" s="117"/>
      <c r="N102" s="463">
        <f t="shared" si="13"/>
        <v>0</v>
      </c>
      <c r="O102" s="30"/>
      <c r="P102" s="1"/>
    </row>
    <row r="103" spans="1:16" s="9" customFormat="1" ht="11.25" outlineLevel="4">
      <c r="A103" s="446" t="s">
        <v>386</v>
      </c>
      <c r="B103" s="446" t="s">
        <v>386</v>
      </c>
      <c r="C103" s="446" t="s">
        <v>384</v>
      </c>
      <c r="D103" s="446" t="s">
        <v>901</v>
      </c>
      <c r="E103" s="85" t="s">
        <v>1260</v>
      </c>
      <c r="F103" s="117"/>
      <c r="G103" s="117"/>
      <c r="H103" s="141">
        <f>F103+G103</f>
        <v>0</v>
      </c>
      <c r="I103" s="117"/>
      <c r="J103" s="117"/>
      <c r="K103" s="141">
        <f t="shared" si="12"/>
        <v>0</v>
      </c>
      <c r="L103" s="117"/>
      <c r="M103" s="117"/>
      <c r="N103" s="463">
        <f t="shared" si="13"/>
        <v>0</v>
      </c>
      <c r="O103" s="30"/>
      <c r="P103" s="1"/>
    </row>
    <row r="104" spans="1:16" s="9" customFormat="1" ht="11.25" outlineLevel="4">
      <c r="A104" s="446" t="s">
        <v>386</v>
      </c>
      <c r="B104" s="446" t="s">
        <v>386</v>
      </c>
      <c r="C104" s="446" t="s">
        <v>384</v>
      </c>
      <c r="D104" s="446" t="s">
        <v>902</v>
      </c>
      <c r="E104" s="85" t="s">
        <v>1261</v>
      </c>
      <c r="F104" s="117"/>
      <c r="G104" s="117"/>
      <c r="H104" s="141">
        <f t="shared" si="11"/>
        <v>0</v>
      </c>
      <c r="I104" s="117"/>
      <c r="J104" s="117"/>
      <c r="K104" s="141">
        <f t="shared" si="12"/>
        <v>0</v>
      </c>
      <c r="L104" s="117"/>
      <c r="M104" s="117"/>
      <c r="N104" s="463">
        <f>L104+M104</f>
        <v>0</v>
      </c>
      <c r="O104" s="30"/>
      <c r="P104" s="1"/>
    </row>
    <row r="105" spans="1:16" s="9" customFormat="1" ht="11.25" outlineLevel="4">
      <c r="A105" s="446" t="s">
        <v>386</v>
      </c>
      <c r="B105" s="446" t="s">
        <v>386</v>
      </c>
      <c r="C105" s="446" t="s">
        <v>384</v>
      </c>
      <c r="D105" s="446" t="s">
        <v>903</v>
      </c>
      <c r="E105" s="85" t="s">
        <v>1156</v>
      </c>
      <c r="F105" s="117"/>
      <c r="G105" s="117"/>
      <c r="H105" s="141">
        <f t="shared" si="11"/>
        <v>0</v>
      </c>
      <c r="I105" s="117"/>
      <c r="J105" s="117"/>
      <c r="K105" s="141">
        <f t="shared" si="12"/>
        <v>0</v>
      </c>
      <c r="L105" s="117"/>
      <c r="M105" s="117"/>
      <c r="N105" s="463">
        <f t="shared" ref="N105:N111" si="14">L105+M105</f>
        <v>0</v>
      </c>
      <c r="O105" s="30"/>
      <c r="P105" s="1"/>
    </row>
    <row r="106" spans="1:16" s="9" customFormat="1" ht="11.25" outlineLevel="4">
      <c r="A106" s="446" t="s">
        <v>386</v>
      </c>
      <c r="B106" s="446" t="s">
        <v>386</v>
      </c>
      <c r="C106" s="446" t="s">
        <v>384</v>
      </c>
      <c r="D106" s="446" t="s">
        <v>904</v>
      </c>
      <c r="E106" s="85" t="s">
        <v>1262</v>
      </c>
      <c r="F106" s="117"/>
      <c r="G106" s="117"/>
      <c r="H106" s="141">
        <f t="shared" si="11"/>
        <v>0</v>
      </c>
      <c r="I106" s="117"/>
      <c r="J106" s="117"/>
      <c r="K106" s="141">
        <f t="shared" si="12"/>
        <v>0</v>
      </c>
      <c r="L106" s="117"/>
      <c r="M106" s="117"/>
      <c r="N106" s="463">
        <f t="shared" si="14"/>
        <v>0</v>
      </c>
      <c r="O106" s="30"/>
      <c r="P106" s="1"/>
    </row>
    <row r="107" spans="1:16" s="9" customFormat="1" ht="11.25" outlineLevel="4">
      <c r="A107" s="446" t="s">
        <v>386</v>
      </c>
      <c r="B107" s="446" t="s">
        <v>386</v>
      </c>
      <c r="C107" s="446" t="s">
        <v>384</v>
      </c>
      <c r="D107" s="446" t="s">
        <v>905</v>
      </c>
      <c r="E107" s="85" t="s">
        <v>1263</v>
      </c>
      <c r="F107" s="117"/>
      <c r="G107" s="117"/>
      <c r="H107" s="141">
        <f t="shared" si="11"/>
        <v>0</v>
      </c>
      <c r="I107" s="117"/>
      <c r="J107" s="117"/>
      <c r="K107" s="141">
        <f t="shared" si="12"/>
        <v>0</v>
      </c>
      <c r="L107" s="117"/>
      <c r="M107" s="117"/>
      <c r="N107" s="463">
        <f t="shared" si="14"/>
        <v>0</v>
      </c>
      <c r="O107" s="30"/>
      <c r="P107" s="1"/>
    </row>
    <row r="108" spans="1:16" s="9" customFormat="1" ht="22.5" outlineLevel="4">
      <c r="A108" s="446" t="s">
        <v>386</v>
      </c>
      <c r="B108" s="446" t="s">
        <v>386</v>
      </c>
      <c r="C108" s="446" t="s">
        <v>384</v>
      </c>
      <c r="D108" s="446" t="s">
        <v>906</v>
      </c>
      <c r="E108" s="85" t="s">
        <v>1264</v>
      </c>
      <c r="F108" s="117"/>
      <c r="G108" s="117"/>
      <c r="H108" s="141">
        <f t="shared" si="11"/>
        <v>0</v>
      </c>
      <c r="I108" s="117"/>
      <c r="J108" s="117"/>
      <c r="K108" s="141">
        <f t="shared" si="12"/>
        <v>0</v>
      </c>
      <c r="L108" s="117"/>
      <c r="M108" s="117"/>
      <c r="N108" s="463">
        <f t="shared" si="14"/>
        <v>0</v>
      </c>
      <c r="O108" s="30"/>
      <c r="P108" s="1"/>
    </row>
    <row r="109" spans="1:16" s="9" customFormat="1" ht="11.25" outlineLevel="4">
      <c r="A109" s="446" t="s">
        <v>386</v>
      </c>
      <c r="B109" s="446" t="s">
        <v>386</v>
      </c>
      <c r="C109" s="446" t="s">
        <v>384</v>
      </c>
      <c r="D109" s="446" t="s">
        <v>907</v>
      </c>
      <c r="E109" s="85" t="s">
        <v>1265</v>
      </c>
      <c r="F109" s="117"/>
      <c r="G109" s="117"/>
      <c r="H109" s="141">
        <f t="shared" si="11"/>
        <v>0</v>
      </c>
      <c r="I109" s="117"/>
      <c r="J109" s="117"/>
      <c r="K109" s="141">
        <f t="shared" si="12"/>
        <v>0</v>
      </c>
      <c r="L109" s="117"/>
      <c r="M109" s="117"/>
      <c r="N109" s="463">
        <f t="shared" si="14"/>
        <v>0</v>
      </c>
      <c r="O109" s="30"/>
      <c r="P109" s="1"/>
    </row>
    <row r="110" spans="1:16" s="9" customFormat="1" ht="11.25" outlineLevel="4">
      <c r="A110" s="446" t="s">
        <v>386</v>
      </c>
      <c r="B110" s="446" t="s">
        <v>386</v>
      </c>
      <c r="C110" s="446" t="s">
        <v>384</v>
      </c>
      <c r="D110" s="446" t="s">
        <v>908</v>
      </c>
      <c r="E110" s="85" t="s">
        <v>1266</v>
      </c>
      <c r="F110" s="117"/>
      <c r="G110" s="117"/>
      <c r="H110" s="141">
        <f t="shared" si="11"/>
        <v>0</v>
      </c>
      <c r="I110" s="117"/>
      <c r="J110" s="117"/>
      <c r="K110" s="141">
        <f t="shared" si="12"/>
        <v>0</v>
      </c>
      <c r="L110" s="117"/>
      <c r="M110" s="117"/>
      <c r="N110" s="463">
        <f t="shared" si="14"/>
        <v>0</v>
      </c>
      <c r="O110" s="30"/>
      <c r="P110" s="1"/>
    </row>
    <row r="111" spans="1:16" s="9" customFormat="1" ht="11.25" outlineLevel="4">
      <c r="A111" s="446" t="s">
        <v>386</v>
      </c>
      <c r="B111" s="446" t="s">
        <v>386</v>
      </c>
      <c r="C111" s="446" t="s">
        <v>384</v>
      </c>
      <c r="D111" s="446" t="s">
        <v>912</v>
      </c>
      <c r="E111" s="85" t="s">
        <v>1267</v>
      </c>
      <c r="F111" s="117"/>
      <c r="G111" s="117"/>
      <c r="H111" s="141">
        <f t="shared" si="11"/>
        <v>0</v>
      </c>
      <c r="I111" s="117"/>
      <c r="J111" s="117"/>
      <c r="K111" s="141">
        <f t="shared" si="12"/>
        <v>0</v>
      </c>
      <c r="L111" s="117"/>
      <c r="M111" s="117"/>
      <c r="N111" s="463">
        <f t="shared" si="14"/>
        <v>0</v>
      </c>
      <c r="O111" s="30"/>
      <c r="P111" s="1"/>
    </row>
    <row r="112" spans="1:16" ht="23.25" customHeight="1" outlineLevel="2">
      <c r="A112" s="423" t="s">
        <v>386</v>
      </c>
      <c r="B112" s="423" t="s">
        <v>386</v>
      </c>
      <c r="C112" s="423" t="s">
        <v>385</v>
      </c>
      <c r="D112" s="423"/>
      <c r="E112" s="84" t="s">
        <v>1268</v>
      </c>
      <c r="F112" s="116">
        <f>SUM(F113:F147)</f>
        <v>0</v>
      </c>
      <c r="G112" s="116">
        <f>SUM(G113:G147)</f>
        <v>0</v>
      </c>
      <c r="H112" s="116">
        <f>G112+F112</f>
        <v>0</v>
      </c>
      <c r="I112" s="116">
        <f>SUM(I113:I147)</f>
        <v>0</v>
      </c>
      <c r="J112" s="116">
        <f>SUM(J113:J147)</f>
        <v>0</v>
      </c>
      <c r="K112" s="116">
        <f>J112+I112</f>
        <v>0</v>
      </c>
      <c r="L112" s="116">
        <f>SUM(L113:L147)</f>
        <v>0</v>
      </c>
      <c r="M112" s="116">
        <f>SUM(M113:M147)</f>
        <v>0</v>
      </c>
      <c r="N112" s="119">
        <f t="shared" ref="N112:N122" si="15">L112+M112</f>
        <v>0</v>
      </c>
      <c r="O112" s="32"/>
    </row>
    <row r="113" spans="1:16" s="9" customFormat="1" ht="11.25" outlineLevel="4">
      <c r="A113" s="446" t="s">
        <v>386</v>
      </c>
      <c r="B113" s="446" t="s">
        <v>386</v>
      </c>
      <c r="C113" s="446" t="s">
        <v>385</v>
      </c>
      <c r="D113" s="446" t="s">
        <v>822</v>
      </c>
      <c r="E113" s="85" t="s">
        <v>1269</v>
      </c>
      <c r="F113" s="117"/>
      <c r="G113" s="117"/>
      <c r="H113" s="141">
        <f t="shared" ref="H113:H122" si="16">F113+G113</f>
        <v>0</v>
      </c>
      <c r="I113" s="117"/>
      <c r="J113" s="117"/>
      <c r="K113" s="141">
        <f t="shared" ref="K113:K122" si="17">I113+J113</f>
        <v>0</v>
      </c>
      <c r="L113" s="117"/>
      <c r="M113" s="117"/>
      <c r="N113" s="463">
        <f t="shared" si="15"/>
        <v>0</v>
      </c>
      <c r="O113" s="30"/>
      <c r="P113" s="1"/>
    </row>
    <row r="114" spans="1:16" s="9" customFormat="1" ht="11.25" outlineLevel="4">
      <c r="A114" s="446" t="s">
        <v>386</v>
      </c>
      <c r="B114" s="446" t="s">
        <v>386</v>
      </c>
      <c r="C114" s="446" t="s">
        <v>385</v>
      </c>
      <c r="D114" s="446" t="s">
        <v>824</v>
      </c>
      <c r="E114" s="85" t="s">
        <v>1270</v>
      </c>
      <c r="F114" s="117"/>
      <c r="G114" s="117"/>
      <c r="H114" s="141">
        <f t="shared" si="16"/>
        <v>0</v>
      </c>
      <c r="I114" s="117"/>
      <c r="J114" s="117"/>
      <c r="K114" s="141">
        <f t="shared" si="17"/>
        <v>0</v>
      </c>
      <c r="L114" s="117"/>
      <c r="M114" s="117"/>
      <c r="N114" s="463">
        <f t="shared" si="15"/>
        <v>0</v>
      </c>
      <c r="O114" s="30"/>
      <c r="P114" s="1"/>
    </row>
    <row r="115" spans="1:16" s="9" customFormat="1" ht="22.5" outlineLevel="4">
      <c r="A115" s="446" t="s">
        <v>386</v>
      </c>
      <c r="B115" s="446" t="s">
        <v>386</v>
      </c>
      <c r="C115" s="446" t="s">
        <v>385</v>
      </c>
      <c r="D115" s="446" t="s">
        <v>828</v>
      </c>
      <c r="E115" s="85" t="s">
        <v>1271</v>
      </c>
      <c r="F115" s="117"/>
      <c r="G115" s="117"/>
      <c r="H115" s="141">
        <f t="shared" si="16"/>
        <v>0</v>
      </c>
      <c r="I115" s="117"/>
      <c r="J115" s="117"/>
      <c r="K115" s="141">
        <f t="shared" si="17"/>
        <v>0</v>
      </c>
      <c r="L115" s="117"/>
      <c r="M115" s="117"/>
      <c r="N115" s="463">
        <f t="shared" si="15"/>
        <v>0</v>
      </c>
      <c r="O115" s="30"/>
      <c r="P115" s="1"/>
    </row>
    <row r="116" spans="1:16" s="9" customFormat="1" ht="11.25" outlineLevel="4">
      <c r="A116" s="446" t="s">
        <v>386</v>
      </c>
      <c r="B116" s="446" t="s">
        <v>386</v>
      </c>
      <c r="C116" s="446" t="s">
        <v>385</v>
      </c>
      <c r="D116" s="446" t="s">
        <v>826</v>
      </c>
      <c r="E116" s="85" t="s">
        <v>1272</v>
      </c>
      <c r="F116" s="117"/>
      <c r="G116" s="117"/>
      <c r="H116" s="141">
        <f t="shared" si="16"/>
        <v>0</v>
      </c>
      <c r="I116" s="117"/>
      <c r="J116" s="117"/>
      <c r="K116" s="141">
        <f t="shared" si="17"/>
        <v>0</v>
      </c>
      <c r="L116" s="117"/>
      <c r="M116" s="117"/>
      <c r="N116" s="463">
        <f t="shared" si="15"/>
        <v>0</v>
      </c>
      <c r="O116" s="25"/>
      <c r="P116" s="1"/>
    </row>
    <row r="117" spans="1:16" s="9" customFormat="1" ht="11.25" outlineLevel="4">
      <c r="A117" s="446" t="s">
        <v>386</v>
      </c>
      <c r="B117" s="446" t="s">
        <v>386</v>
      </c>
      <c r="C117" s="446" t="s">
        <v>385</v>
      </c>
      <c r="D117" s="446" t="s">
        <v>829</v>
      </c>
      <c r="E117" s="85" t="s">
        <v>1273</v>
      </c>
      <c r="F117" s="117"/>
      <c r="G117" s="117"/>
      <c r="H117" s="141">
        <f t="shared" si="16"/>
        <v>0</v>
      </c>
      <c r="I117" s="117"/>
      <c r="J117" s="117"/>
      <c r="K117" s="141">
        <f t="shared" si="17"/>
        <v>0</v>
      </c>
      <c r="L117" s="117"/>
      <c r="M117" s="117"/>
      <c r="N117" s="463">
        <f t="shared" si="15"/>
        <v>0</v>
      </c>
      <c r="O117" s="25"/>
      <c r="P117" s="1"/>
    </row>
    <row r="118" spans="1:16" s="9" customFormat="1" ht="25.5" customHeight="1" outlineLevel="4">
      <c r="A118" s="446" t="s">
        <v>386</v>
      </c>
      <c r="B118" s="446" t="s">
        <v>386</v>
      </c>
      <c r="C118" s="446" t="s">
        <v>385</v>
      </c>
      <c r="D118" s="446" t="s">
        <v>830</v>
      </c>
      <c r="E118" s="85" t="s">
        <v>1274</v>
      </c>
      <c r="F118" s="117"/>
      <c r="G118" s="117"/>
      <c r="H118" s="141">
        <f t="shared" si="16"/>
        <v>0</v>
      </c>
      <c r="I118" s="117"/>
      <c r="J118" s="117"/>
      <c r="K118" s="141">
        <f t="shared" si="17"/>
        <v>0</v>
      </c>
      <c r="L118" s="117"/>
      <c r="M118" s="117"/>
      <c r="N118" s="463">
        <f t="shared" si="15"/>
        <v>0</v>
      </c>
      <c r="O118" s="25"/>
      <c r="P118" s="1"/>
    </row>
    <row r="119" spans="1:16" s="9" customFormat="1" ht="11.25" outlineLevel="4">
      <c r="A119" s="446" t="s">
        <v>386</v>
      </c>
      <c r="B119" s="446" t="s">
        <v>386</v>
      </c>
      <c r="C119" s="446" t="s">
        <v>385</v>
      </c>
      <c r="D119" s="446" t="s">
        <v>827</v>
      </c>
      <c r="E119" s="85" t="s">
        <v>1275</v>
      </c>
      <c r="F119" s="117"/>
      <c r="G119" s="117"/>
      <c r="H119" s="141">
        <f t="shared" si="16"/>
        <v>0</v>
      </c>
      <c r="I119" s="117"/>
      <c r="J119" s="117"/>
      <c r="K119" s="141">
        <f t="shared" si="17"/>
        <v>0</v>
      </c>
      <c r="L119" s="117"/>
      <c r="M119" s="117"/>
      <c r="N119" s="463">
        <f t="shared" si="15"/>
        <v>0</v>
      </c>
      <c r="O119" s="25"/>
      <c r="P119" s="1"/>
    </row>
    <row r="120" spans="1:16" s="9" customFormat="1" ht="11.25" outlineLevel="4">
      <c r="A120" s="446" t="s">
        <v>386</v>
      </c>
      <c r="B120" s="446" t="s">
        <v>386</v>
      </c>
      <c r="C120" s="446" t="s">
        <v>385</v>
      </c>
      <c r="D120" s="446" t="s">
        <v>832</v>
      </c>
      <c r="E120" s="85" t="s">
        <v>1276</v>
      </c>
      <c r="F120" s="117"/>
      <c r="G120" s="117"/>
      <c r="H120" s="141">
        <f t="shared" si="16"/>
        <v>0</v>
      </c>
      <c r="I120" s="117"/>
      <c r="J120" s="117"/>
      <c r="K120" s="141">
        <f t="shared" si="17"/>
        <v>0</v>
      </c>
      <c r="L120" s="117"/>
      <c r="M120" s="117"/>
      <c r="N120" s="463">
        <f t="shared" si="15"/>
        <v>0</v>
      </c>
      <c r="O120" s="25"/>
      <c r="P120" s="1"/>
    </row>
    <row r="121" spans="1:16" s="9" customFormat="1" ht="22.5" outlineLevel="4">
      <c r="A121" s="446" t="s">
        <v>386</v>
      </c>
      <c r="B121" s="446" t="s">
        <v>386</v>
      </c>
      <c r="C121" s="446" t="s">
        <v>385</v>
      </c>
      <c r="D121" s="446" t="s">
        <v>833</v>
      </c>
      <c r="E121" s="85" t="s">
        <v>1277</v>
      </c>
      <c r="F121" s="117"/>
      <c r="G121" s="117"/>
      <c r="H121" s="141">
        <f t="shared" si="16"/>
        <v>0</v>
      </c>
      <c r="I121" s="117"/>
      <c r="J121" s="117"/>
      <c r="K121" s="141">
        <f t="shared" si="17"/>
        <v>0</v>
      </c>
      <c r="L121" s="117"/>
      <c r="M121" s="117"/>
      <c r="N121" s="463">
        <f t="shared" si="15"/>
        <v>0</v>
      </c>
      <c r="O121" s="30"/>
      <c r="P121" s="1"/>
    </row>
    <row r="122" spans="1:16" s="9" customFormat="1" ht="23.25" customHeight="1" outlineLevel="4">
      <c r="A122" s="446" t="s">
        <v>386</v>
      </c>
      <c r="B122" s="446" t="s">
        <v>386</v>
      </c>
      <c r="C122" s="446" t="s">
        <v>385</v>
      </c>
      <c r="D122" s="446" t="s">
        <v>834</v>
      </c>
      <c r="E122" s="85" t="s">
        <v>1278</v>
      </c>
      <c r="F122" s="117"/>
      <c r="G122" s="117"/>
      <c r="H122" s="141">
        <f t="shared" si="16"/>
        <v>0</v>
      </c>
      <c r="I122" s="117"/>
      <c r="J122" s="117"/>
      <c r="K122" s="141">
        <f t="shared" si="17"/>
        <v>0</v>
      </c>
      <c r="L122" s="117"/>
      <c r="M122" s="117"/>
      <c r="N122" s="463">
        <f t="shared" si="15"/>
        <v>0</v>
      </c>
      <c r="O122" s="25"/>
      <c r="P122" s="1"/>
    </row>
    <row r="123" spans="1:16" s="9" customFormat="1" ht="11.25" outlineLevel="4">
      <c r="A123" s="446" t="s">
        <v>386</v>
      </c>
      <c r="B123" s="446" t="s">
        <v>386</v>
      </c>
      <c r="C123" s="446" t="s">
        <v>385</v>
      </c>
      <c r="D123" s="446" t="s">
        <v>835</v>
      </c>
      <c r="E123" s="85" t="s">
        <v>1279</v>
      </c>
      <c r="F123" s="117"/>
      <c r="G123" s="117"/>
      <c r="H123" s="141">
        <f t="shared" ref="H123:H128" si="18">F123+G123</f>
        <v>0</v>
      </c>
      <c r="I123" s="117"/>
      <c r="J123" s="117"/>
      <c r="K123" s="141">
        <f t="shared" ref="K123:K128" si="19">I123+J123</f>
        <v>0</v>
      </c>
      <c r="L123" s="117"/>
      <c r="M123" s="117"/>
      <c r="N123" s="463">
        <f t="shared" ref="N123:N128" si="20">L123+M123</f>
        <v>0</v>
      </c>
      <c r="O123" s="30"/>
      <c r="P123" s="1"/>
    </row>
    <row r="124" spans="1:16" s="9" customFormat="1" ht="23.25" customHeight="1" outlineLevel="4">
      <c r="A124" s="446" t="s">
        <v>386</v>
      </c>
      <c r="B124" s="446" t="s">
        <v>386</v>
      </c>
      <c r="C124" s="446" t="s">
        <v>385</v>
      </c>
      <c r="D124" s="446" t="s">
        <v>837</v>
      </c>
      <c r="E124" s="85" t="s">
        <v>1280</v>
      </c>
      <c r="F124" s="117"/>
      <c r="G124" s="117"/>
      <c r="H124" s="141">
        <f>F124+G124</f>
        <v>0</v>
      </c>
      <c r="I124" s="117"/>
      <c r="J124" s="117"/>
      <c r="K124" s="141">
        <f>I124+J124</f>
        <v>0</v>
      </c>
      <c r="L124" s="117"/>
      <c r="M124" s="117"/>
      <c r="N124" s="463">
        <f>L124+M124</f>
        <v>0</v>
      </c>
      <c r="O124" s="36"/>
      <c r="P124" s="1"/>
    </row>
    <row r="125" spans="1:16" s="9" customFormat="1" ht="36" customHeight="1" outlineLevel="4">
      <c r="A125" s="446" t="s">
        <v>386</v>
      </c>
      <c r="B125" s="446" t="s">
        <v>386</v>
      </c>
      <c r="C125" s="446" t="s">
        <v>385</v>
      </c>
      <c r="D125" s="446" t="s">
        <v>838</v>
      </c>
      <c r="E125" s="85" t="s">
        <v>1281</v>
      </c>
      <c r="F125" s="117"/>
      <c r="G125" s="117"/>
      <c r="H125" s="141">
        <f>F125+G125</f>
        <v>0</v>
      </c>
      <c r="I125" s="117"/>
      <c r="J125" s="117"/>
      <c r="K125" s="141">
        <f>I125+J125</f>
        <v>0</v>
      </c>
      <c r="L125" s="117"/>
      <c r="M125" s="117"/>
      <c r="N125" s="463">
        <f>L125+M125</f>
        <v>0</v>
      </c>
      <c r="O125" s="30"/>
      <c r="P125" s="1"/>
    </row>
    <row r="126" spans="1:16" s="9" customFormat="1" ht="11.25" outlineLevel="4">
      <c r="A126" s="446" t="s">
        <v>386</v>
      </c>
      <c r="B126" s="446" t="s">
        <v>386</v>
      </c>
      <c r="C126" s="446" t="s">
        <v>385</v>
      </c>
      <c r="D126" s="446" t="s">
        <v>839</v>
      </c>
      <c r="E126" s="85" t="s">
        <v>1282</v>
      </c>
      <c r="F126" s="117"/>
      <c r="G126" s="117"/>
      <c r="H126" s="141">
        <f>F126+G126</f>
        <v>0</v>
      </c>
      <c r="I126" s="117"/>
      <c r="J126" s="117"/>
      <c r="K126" s="141">
        <f>I126+J126</f>
        <v>0</v>
      </c>
      <c r="L126" s="117"/>
      <c r="M126" s="117"/>
      <c r="N126" s="463">
        <f>L126+M126</f>
        <v>0</v>
      </c>
      <c r="O126" s="406"/>
      <c r="P126" s="1"/>
    </row>
    <row r="127" spans="1:16" s="9" customFormat="1" ht="22.5" outlineLevel="4">
      <c r="A127" s="446" t="s">
        <v>386</v>
      </c>
      <c r="B127" s="446" t="s">
        <v>386</v>
      </c>
      <c r="C127" s="446" t="s">
        <v>385</v>
      </c>
      <c r="D127" s="446" t="s">
        <v>840</v>
      </c>
      <c r="E127" s="85" t="s">
        <v>1283</v>
      </c>
      <c r="F127" s="117"/>
      <c r="G127" s="117"/>
      <c r="H127" s="141">
        <f t="shared" si="18"/>
        <v>0</v>
      </c>
      <c r="I127" s="117"/>
      <c r="J127" s="117"/>
      <c r="K127" s="141">
        <f t="shared" si="19"/>
        <v>0</v>
      </c>
      <c r="L127" s="117"/>
      <c r="M127" s="117"/>
      <c r="N127" s="463">
        <f t="shared" si="20"/>
        <v>0</v>
      </c>
      <c r="O127" s="25"/>
      <c r="P127" s="1"/>
    </row>
    <row r="128" spans="1:16" s="9" customFormat="1" ht="23.25" customHeight="1" outlineLevel="4">
      <c r="A128" s="446" t="s">
        <v>386</v>
      </c>
      <c r="B128" s="446" t="s">
        <v>386</v>
      </c>
      <c r="C128" s="446" t="s">
        <v>385</v>
      </c>
      <c r="D128" s="446" t="s">
        <v>841</v>
      </c>
      <c r="E128" s="85" t="s">
        <v>1284</v>
      </c>
      <c r="F128" s="117"/>
      <c r="G128" s="117"/>
      <c r="H128" s="141">
        <f t="shared" si="18"/>
        <v>0</v>
      </c>
      <c r="I128" s="117"/>
      <c r="J128" s="117"/>
      <c r="K128" s="141">
        <f t="shared" si="19"/>
        <v>0</v>
      </c>
      <c r="L128" s="117"/>
      <c r="M128" s="117"/>
      <c r="N128" s="463">
        <f t="shared" si="20"/>
        <v>0</v>
      </c>
      <c r="O128" s="36"/>
      <c r="P128" s="1"/>
    </row>
    <row r="129" spans="1:16" s="9" customFormat="1" ht="22.5" outlineLevel="4">
      <c r="A129" s="446" t="s">
        <v>386</v>
      </c>
      <c r="B129" s="446" t="s">
        <v>386</v>
      </c>
      <c r="C129" s="446" t="s">
        <v>385</v>
      </c>
      <c r="D129" s="446" t="s">
        <v>842</v>
      </c>
      <c r="E129" s="85" t="s">
        <v>1285</v>
      </c>
      <c r="F129" s="117"/>
      <c r="G129" s="117"/>
      <c r="H129" s="141">
        <f t="shared" ref="H129:H147" si="21">F129+G129</f>
        <v>0</v>
      </c>
      <c r="I129" s="117"/>
      <c r="J129" s="117"/>
      <c r="K129" s="141">
        <f t="shared" ref="K129:K147" si="22">I129+J129</f>
        <v>0</v>
      </c>
      <c r="L129" s="117"/>
      <c r="M129" s="117"/>
      <c r="N129" s="463">
        <f t="shared" ref="N129:N147" si="23">L129+M129</f>
        <v>0</v>
      </c>
      <c r="O129" s="30"/>
      <c r="P129" s="1"/>
    </row>
    <row r="130" spans="1:16" s="9" customFormat="1" ht="22.5" outlineLevel="4">
      <c r="A130" s="446" t="s">
        <v>386</v>
      </c>
      <c r="B130" s="446" t="s">
        <v>386</v>
      </c>
      <c r="C130" s="446" t="s">
        <v>385</v>
      </c>
      <c r="D130" s="446" t="s">
        <v>843</v>
      </c>
      <c r="E130" s="85" t="s">
        <v>1286</v>
      </c>
      <c r="F130" s="117"/>
      <c r="G130" s="117"/>
      <c r="H130" s="141">
        <f t="shared" si="21"/>
        <v>0</v>
      </c>
      <c r="I130" s="117"/>
      <c r="J130" s="117"/>
      <c r="K130" s="141">
        <f t="shared" si="22"/>
        <v>0</v>
      </c>
      <c r="L130" s="117"/>
      <c r="M130" s="117"/>
      <c r="N130" s="463">
        <f t="shared" si="23"/>
        <v>0</v>
      </c>
      <c r="O130" s="406"/>
      <c r="P130" s="1"/>
    </row>
    <row r="131" spans="1:16" s="9" customFormat="1" ht="22.5" outlineLevel="4">
      <c r="A131" s="446" t="s">
        <v>386</v>
      </c>
      <c r="B131" s="446" t="s">
        <v>386</v>
      </c>
      <c r="C131" s="446" t="s">
        <v>385</v>
      </c>
      <c r="D131" s="446" t="s">
        <v>844</v>
      </c>
      <c r="E131" s="85" t="s">
        <v>1287</v>
      </c>
      <c r="F131" s="117"/>
      <c r="G131" s="117"/>
      <c r="H131" s="141">
        <f t="shared" si="21"/>
        <v>0</v>
      </c>
      <c r="I131" s="117"/>
      <c r="J131" s="117"/>
      <c r="K131" s="141">
        <f t="shared" si="22"/>
        <v>0</v>
      </c>
      <c r="L131" s="117"/>
      <c r="M131" s="117"/>
      <c r="N131" s="463">
        <f t="shared" si="23"/>
        <v>0</v>
      </c>
      <c r="O131" s="406"/>
      <c r="P131" s="1"/>
    </row>
    <row r="132" spans="1:16" s="9" customFormat="1" ht="11.25" outlineLevel="4">
      <c r="A132" s="446" t="s">
        <v>386</v>
      </c>
      <c r="B132" s="446" t="s">
        <v>386</v>
      </c>
      <c r="C132" s="446" t="s">
        <v>385</v>
      </c>
      <c r="D132" s="446" t="s">
        <v>845</v>
      </c>
      <c r="E132" s="85" t="s">
        <v>1288</v>
      </c>
      <c r="F132" s="117"/>
      <c r="G132" s="117"/>
      <c r="H132" s="141">
        <f t="shared" si="21"/>
        <v>0</v>
      </c>
      <c r="I132" s="117"/>
      <c r="J132" s="117"/>
      <c r="K132" s="141">
        <f t="shared" si="22"/>
        <v>0</v>
      </c>
      <c r="L132" s="117"/>
      <c r="M132" s="117"/>
      <c r="N132" s="463">
        <f t="shared" si="23"/>
        <v>0</v>
      </c>
      <c r="O132" s="406"/>
      <c r="P132" s="1"/>
    </row>
    <row r="133" spans="1:16" s="9" customFormat="1" ht="11.25" outlineLevel="4">
      <c r="A133" s="446" t="s">
        <v>386</v>
      </c>
      <c r="B133" s="446" t="s">
        <v>386</v>
      </c>
      <c r="C133" s="446" t="s">
        <v>385</v>
      </c>
      <c r="D133" s="446" t="s">
        <v>846</v>
      </c>
      <c r="E133" s="85" t="s">
        <v>1289</v>
      </c>
      <c r="F133" s="117"/>
      <c r="G133" s="117"/>
      <c r="H133" s="141">
        <f t="shared" si="21"/>
        <v>0</v>
      </c>
      <c r="I133" s="117"/>
      <c r="J133" s="117"/>
      <c r="K133" s="141">
        <f t="shared" si="22"/>
        <v>0</v>
      </c>
      <c r="L133" s="117"/>
      <c r="M133" s="117"/>
      <c r="N133" s="463">
        <f t="shared" si="23"/>
        <v>0</v>
      </c>
      <c r="O133" s="406"/>
      <c r="P133" s="1"/>
    </row>
    <row r="134" spans="1:16" s="9" customFormat="1" ht="11.25" outlineLevel="4">
      <c r="A134" s="446" t="s">
        <v>386</v>
      </c>
      <c r="B134" s="446" t="s">
        <v>386</v>
      </c>
      <c r="C134" s="446" t="s">
        <v>385</v>
      </c>
      <c r="D134" s="446" t="s">
        <v>847</v>
      </c>
      <c r="E134" s="85" t="s">
        <v>1290</v>
      </c>
      <c r="F134" s="117"/>
      <c r="G134" s="117"/>
      <c r="H134" s="141">
        <f t="shared" si="21"/>
        <v>0</v>
      </c>
      <c r="I134" s="117"/>
      <c r="J134" s="117"/>
      <c r="K134" s="141">
        <f t="shared" si="22"/>
        <v>0</v>
      </c>
      <c r="L134" s="117"/>
      <c r="M134" s="117"/>
      <c r="N134" s="463">
        <f t="shared" si="23"/>
        <v>0</v>
      </c>
      <c r="O134" s="406"/>
      <c r="P134" s="1"/>
    </row>
    <row r="135" spans="1:16" s="9" customFormat="1" ht="11.25" outlineLevel="4">
      <c r="A135" s="446" t="s">
        <v>386</v>
      </c>
      <c r="B135" s="446" t="s">
        <v>386</v>
      </c>
      <c r="C135" s="446" t="s">
        <v>385</v>
      </c>
      <c r="D135" s="446" t="s">
        <v>848</v>
      </c>
      <c r="E135" s="85" t="s">
        <v>1291</v>
      </c>
      <c r="F135" s="117"/>
      <c r="G135" s="117"/>
      <c r="H135" s="141">
        <f t="shared" si="21"/>
        <v>0</v>
      </c>
      <c r="I135" s="117"/>
      <c r="J135" s="117"/>
      <c r="K135" s="141">
        <f t="shared" si="22"/>
        <v>0</v>
      </c>
      <c r="L135" s="117"/>
      <c r="M135" s="117"/>
      <c r="N135" s="463">
        <f t="shared" si="23"/>
        <v>0</v>
      </c>
      <c r="O135" s="406"/>
      <c r="P135" s="1"/>
    </row>
    <row r="136" spans="1:16" s="9" customFormat="1" ht="11.25" outlineLevel="4">
      <c r="A136" s="446" t="s">
        <v>386</v>
      </c>
      <c r="B136" s="446" t="s">
        <v>386</v>
      </c>
      <c r="C136" s="446" t="s">
        <v>385</v>
      </c>
      <c r="D136" s="446" t="s">
        <v>849</v>
      </c>
      <c r="E136" s="85" t="s">
        <v>1292</v>
      </c>
      <c r="F136" s="117"/>
      <c r="G136" s="117"/>
      <c r="H136" s="141">
        <f t="shared" si="21"/>
        <v>0</v>
      </c>
      <c r="I136" s="117"/>
      <c r="J136" s="117"/>
      <c r="K136" s="141">
        <f t="shared" si="22"/>
        <v>0</v>
      </c>
      <c r="L136" s="117"/>
      <c r="M136" s="117"/>
      <c r="N136" s="463">
        <f t="shared" si="23"/>
        <v>0</v>
      </c>
      <c r="O136" s="406"/>
      <c r="P136" s="1"/>
    </row>
    <row r="137" spans="1:16" s="9" customFormat="1" ht="22.5" outlineLevel="4">
      <c r="A137" s="446" t="s">
        <v>386</v>
      </c>
      <c r="B137" s="446" t="s">
        <v>386</v>
      </c>
      <c r="C137" s="446" t="s">
        <v>385</v>
      </c>
      <c r="D137" s="446" t="s">
        <v>850</v>
      </c>
      <c r="E137" s="85" t="s">
        <v>1293</v>
      </c>
      <c r="F137" s="117"/>
      <c r="G137" s="117"/>
      <c r="H137" s="141">
        <f t="shared" si="21"/>
        <v>0</v>
      </c>
      <c r="I137" s="117"/>
      <c r="J137" s="117"/>
      <c r="K137" s="141">
        <f t="shared" si="22"/>
        <v>0</v>
      </c>
      <c r="L137" s="117"/>
      <c r="M137" s="117"/>
      <c r="N137" s="463">
        <f t="shared" si="23"/>
        <v>0</v>
      </c>
      <c r="O137" s="406"/>
      <c r="P137" s="1"/>
    </row>
    <row r="138" spans="1:16" s="9" customFormat="1" ht="11.25" outlineLevel="4">
      <c r="A138" s="446" t="s">
        <v>386</v>
      </c>
      <c r="B138" s="446" t="s">
        <v>386</v>
      </c>
      <c r="C138" s="446" t="s">
        <v>385</v>
      </c>
      <c r="D138" s="446" t="s">
        <v>851</v>
      </c>
      <c r="E138" s="85" t="s">
        <v>1294</v>
      </c>
      <c r="F138" s="117"/>
      <c r="G138" s="117"/>
      <c r="H138" s="141">
        <f t="shared" si="21"/>
        <v>0</v>
      </c>
      <c r="I138" s="117"/>
      <c r="J138" s="117"/>
      <c r="K138" s="141">
        <f t="shared" si="22"/>
        <v>0</v>
      </c>
      <c r="L138" s="117"/>
      <c r="M138" s="117"/>
      <c r="N138" s="463">
        <f t="shared" si="23"/>
        <v>0</v>
      </c>
      <c r="O138" s="406"/>
      <c r="P138" s="1"/>
    </row>
    <row r="139" spans="1:16" s="9" customFormat="1" ht="11.25" outlineLevel="4">
      <c r="A139" s="446" t="s">
        <v>386</v>
      </c>
      <c r="B139" s="446" t="s">
        <v>386</v>
      </c>
      <c r="C139" s="446" t="s">
        <v>385</v>
      </c>
      <c r="D139" s="446" t="s">
        <v>852</v>
      </c>
      <c r="E139" s="85" t="s">
        <v>1295</v>
      </c>
      <c r="F139" s="117"/>
      <c r="G139" s="117"/>
      <c r="H139" s="141">
        <f t="shared" si="21"/>
        <v>0</v>
      </c>
      <c r="I139" s="117"/>
      <c r="J139" s="117"/>
      <c r="K139" s="141">
        <f t="shared" si="22"/>
        <v>0</v>
      </c>
      <c r="L139" s="117"/>
      <c r="M139" s="117"/>
      <c r="N139" s="463">
        <f t="shared" si="23"/>
        <v>0</v>
      </c>
      <c r="O139" s="406"/>
      <c r="P139" s="1"/>
    </row>
    <row r="140" spans="1:16" s="9" customFormat="1" ht="11.25" outlineLevel="4">
      <c r="A140" s="446" t="s">
        <v>386</v>
      </c>
      <c r="B140" s="446" t="s">
        <v>386</v>
      </c>
      <c r="C140" s="446" t="s">
        <v>385</v>
      </c>
      <c r="D140" s="446" t="s">
        <v>853</v>
      </c>
      <c r="E140" s="85" t="s">
        <v>1296</v>
      </c>
      <c r="F140" s="117"/>
      <c r="G140" s="117"/>
      <c r="H140" s="141">
        <f t="shared" si="21"/>
        <v>0</v>
      </c>
      <c r="I140" s="117"/>
      <c r="J140" s="117"/>
      <c r="K140" s="141">
        <f t="shared" si="22"/>
        <v>0</v>
      </c>
      <c r="L140" s="117"/>
      <c r="M140" s="117"/>
      <c r="N140" s="463">
        <f t="shared" si="23"/>
        <v>0</v>
      </c>
      <c r="O140" s="406"/>
      <c r="P140" s="1"/>
    </row>
    <row r="141" spans="1:16" s="9" customFormat="1" ht="11.25" outlineLevel="4">
      <c r="A141" s="446" t="s">
        <v>386</v>
      </c>
      <c r="B141" s="446" t="s">
        <v>386</v>
      </c>
      <c r="C141" s="446" t="s">
        <v>385</v>
      </c>
      <c r="D141" s="446" t="s">
        <v>854</v>
      </c>
      <c r="E141" s="85" t="s">
        <v>1297</v>
      </c>
      <c r="F141" s="117"/>
      <c r="G141" s="117"/>
      <c r="H141" s="141">
        <f t="shared" si="21"/>
        <v>0</v>
      </c>
      <c r="I141" s="117"/>
      <c r="J141" s="117"/>
      <c r="K141" s="141">
        <f t="shared" si="22"/>
        <v>0</v>
      </c>
      <c r="L141" s="117"/>
      <c r="M141" s="117"/>
      <c r="N141" s="463">
        <f t="shared" si="23"/>
        <v>0</v>
      </c>
      <c r="O141" s="406"/>
      <c r="P141" s="1"/>
    </row>
    <row r="142" spans="1:16" s="9" customFormat="1" ht="11.25" outlineLevel="4">
      <c r="A142" s="446" t="s">
        <v>386</v>
      </c>
      <c r="B142" s="446" t="s">
        <v>386</v>
      </c>
      <c r="C142" s="446" t="s">
        <v>385</v>
      </c>
      <c r="D142" s="446" t="s">
        <v>855</v>
      </c>
      <c r="E142" s="85" t="s">
        <v>1298</v>
      </c>
      <c r="F142" s="117"/>
      <c r="G142" s="117"/>
      <c r="H142" s="141">
        <f t="shared" si="21"/>
        <v>0</v>
      </c>
      <c r="I142" s="117"/>
      <c r="J142" s="117"/>
      <c r="K142" s="141">
        <f t="shared" si="22"/>
        <v>0</v>
      </c>
      <c r="L142" s="117"/>
      <c r="M142" s="117"/>
      <c r="N142" s="463">
        <f t="shared" si="23"/>
        <v>0</v>
      </c>
      <c r="O142" s="406"/>
      <c r="P142" s="1"/>
    </row>
    <row r="143" spans="1:16" s="9" customFormat="1" ht="11.25" outlineLevel="4">
      <c r="A143" s="446" t="s">
        <v>386</v>
      </c>
      <c r="B143" s="446" t="s">
        <v>386</v>
      </c>
      <c r="C143" s="446" t="s">
        <v>385</v>
      </c>
      <c r="D143" s="446" t="s">
        <v>856</v>
      </c>
      <c r="E143" s="85" t="s">
        <v>1299</v>
      </c>
      <c r="F143" s="117"/>
      <c r="G143" s="117"/>
      <c r="H143" s="141">
        <f t="shared" si="21"/>
        <v>0</v>
      </c>
      <c r="I143" s="117"/>
      <c r="J143" s="117"/>
      <c r="K143" s="141">
        <f t="shared" si="22"/>
        <v>0</v>
      </c>
      <c r="L143" s="117"/>
      <c r="M143" s="117"/>
      <c r="N143" s="463">
        <f t="shared" si="23"/>
        <v>0</v>
      </c>
      <c r="O143" s="406"/>
      <c r="P143" s="1"/>
    </row>
    <row r="144" spans="1:16" s="9" customFormat="1" ht="11.25" outlineLevel="4">
      <c r="A144" s="446" t="s">
        <v>386</v>
      </c>
      <c r="B144" s="446" t="s">
        <v>386</v>
      </c>
      <c r="C144" s="446" t="s">
        <v>385</v>
      </c>
      <c r="D144" s="446" t="s">
        <v>857</v>
      </c>
      <c r="E144" s="85" t="s">
        <v>1300</v>
      </c>
      <c r="F144" s="117"/>
      <c r="G144" s="117"/>
      <c r="H144" s="141">
        <f t="shared" si="21"/>
        <v>0</v>
      </c>
      <c r="I144" s="117"/>
      <c r="J144" s="117"/>
      <c r="K144" s="141">
        <f t="shared" si="22"/>
        <v>0</v>
      </c>
      <c r="L144" s="117"/>
      <c r="M144" s="117"/>
      <c r="N144" s="463">
        <f t="shared" si="23"/>
        <v>0</v>
      </c>
      <c r="O144" s="406"/>
      <c r="P144" s="1"/>
    </row>
    <row r="145" spans="1:16" s="9" customFormat="1" ht="11.25" outlineLevel="4">
      <c r="A145" s="446" t="s">
        <v>386</v>
      </c>
      <c r="B145" s="446" t="s">
        <v>386</v>
      </c>
      <c r="C145" s="446" t="s">
        <v>385</v>
      </c>
      <c r="D145" s="446" t="s">
        <v>858</v>
      </c>
      <c r="E145" s="85" t="s">
        <v>1301</v>
      </c>
      <c r="F145" s="117"/>
      <c r="G145" s="117"/>
      <c r="H145" s="141">
        <f t="shared" si="21"/>
        <v>0</v>
      </c>
      <c r="I145" s="117"/>
      <c r="J145" s="117"/>
      <c r="K145" s="141">
        <f t="shared" si="22"/>
        <v>0</v>
      </c>
      <c r="L145" s="117"/>
      <c r="M145" s="117"/>
      <c r="N145" s="463">
        <f t="shared" si="23"/>
        <v>0</v>
      </c>
      <c r="O145" s="406"/>
      <c r="P145" s="1"/>
    </row>
    <row r="146" spans="1:16" s="9" customFormat="1" ht="22.5" outlineLevel="4">
      <c r="A146" s="446" t="s">
        <v>386</v>
      </c>
      <c r="B146" s="446" t="s">
        <v>386</v>
      </c>
      <c r="C146" s="446" t="s">
        <v>385</v>
      </c>
      <c r="D146" s="446" t="s">
        <v>859</v>
      </c>
      <c r="E146" s="85" t="s">
        <v>1302</v>
      </c>
      <c r="F146" s="117"/>
      <c r="G146" s="117"/>
      <c r="H146" s="141">
        <f t="shared" si="21"/>
        <v>0</v>
      </c>
      <c r="I146" s="117"/>
      <c r="J146" s="117"/>
      <c r="K146" s="141">
        <f t="shared" si="22"/>
        <v>0</v>
      </c>
      <c r="L146" s="117"/>
      <c r="M146" s="117"/>
      <c r="N146" s="463">
        <f t="shared" si="23"/>
        <v>0</v>
      </c>
      <c r="O146" s="406"/>
      <c r="P146" s="1"/>
    </row>
    <row r="147" spans="1:16" s="9" customFormat="1" ht="22.5" outlineLevel="4">
      <c r="A147" s="446" t="s">
        <v>386</v>
      </c>
      <c r="B147" s="446" t="s">
        <v>386</v>
      </c>
      <c r="C147" s="446" t="s">
        <v>385</v>
      </c>
      <c r="D147" s="446" t="s">
        <v>860</v>
      </c>
      <c r="E147" s="11" t="s">
        <v>1303</v>
      </c>
      <c r="F147" s="117"/>
      <c r="G147" s="117"/>
      <c r="H147" s="141">
        <f t="shared" si="21"/>
        <v>0</v>
      </c>
      <c r="I147" s="117"/>
      <c r="J147" s="117"/>
      <c r="K147" s="141">
        <f t="shared" si="22"/>
        <v>0</v>
      </c>
      <c r="L147" s="117"/>
      <c r="M147" s="117"/>
      <c r="N147" s="463">
        <f t="shared" si="23"/>
        <v>0</v>
      </c>
      <c r="O147" s="406"/>
      <c r="P147" s="1"/>
    </row>
    <row r="148" spans="1:16" ht="11.25" outlineLevel="2">
      <c r="A148" s="443" t="s">
        <v>386</v>
      </c>
      <c r="B148" s="443" t="s">
        <v>386</v>
      </c>
      <c r="C148" s="443" t="s">
        <v>386</v>
      </c>
      <c r="D148" s="443"/>
      <c r="E148" s="84" t="s">
        <v>1304</v>
      </c>
      <c r="F148" s="116"/>
      <c r="G148" s="116"/>
      <c r="H148" s="116">
        <f>F148+G148</f>
        <v>0</v>
      </c>
      <c r="I148" s="116"/>
      <c r="J148" s="116"/>
      <c r="K148" s="116">
        <f>I148+J148</f>
        <v>0</v>
      </c>
      <c r="L148" s="116"/>
      <c r="M148" s="116"/>
      <c r="N148" s="119">
        <f t="shared" ref="N148:N170" si="24">L148+M148</f>
        <v>0</v>
      </c>
      <c r="O148" s="32"/>
    </row>
    <row r="149" spans="1:16" ht="11.25" outlineLevel="2">
      <c r="A149" s="443" t="s">
        <v>386</v>
      </c>
      <c r="B149" s="443" t="s">
        <v>386</v>
      </c>
      <c r="C149" s="443" t="s">
        <v>388</v>
      </c>
      <c r="D149" s="443"/>
      <c r="E149" s="84" t="s">
        <v>1305</v>
      </c>
      <c r="F149" s="116">
        <f>SUM(F150:F210)</f>
        <v>0</v>
      </c>
      <c r="G149" s="116">
        <f>SUM(G150:G210)</f>
        <v>0</v>
      </c>
      <c r="H149" s="116">
        <f t="shared" ref="H149:N149" si="25">SUM(H150:H210)</f>
        <v>0</v>
      </c>
      <c r="I149" s="116">
        <f t="shared" si="25"/>
        <v>0</v>
      </c>
      <c r="J149" s="116">
        <f t="shared" si="25"/>
        <v>0</v>
      </c>
      <c r="K149" s="116">
        <f t="shared" si="25"/>
        <v>0</v>
      </c>
      <c r="L149" s="116">
        <f t="shared" si="25"/>
        <v>0</v>
      </c>
      <c r="M149" s="116">
        <f t="shared" si="25"/>
        <v>0</v>
      </c>
      <c r="N149" s="116">
        <f t="shared" si="25"/>
        <v>0</v>
      </c>
      <c r="O149" s="32"/>
    </row>
    <row r="150" spans="1:16" s="9" customFormat="1" ht="11.25" outlineLevel="4">
      <c r="A150" s="446" t="s">
        <v>386</v>
      </c>
      <c r="B150" s="446" t="s">
        <v>386</v>
      </c>
      <c r="C150" s="446" t="s">
        <v>388</v>
      </c>
      <c r="D150" s="446" t="s">
        <v>823</v>
      </c>
      <c r="E150" s="85" t="s">
        <v>1306</v>
      </c>
      <c r="F150" s="117"/>
      <c r="G150" s="117"/>
      <c r="H150" s="141">
        <f t="shared" ref="H150:H170" si="26">F150+G150</f>
        <v>0</v>
      </c>
      <c r="I150" s="117"/>
      <c r="J150" s="117"/>
      <c r="K150" s="141">
        <f t="shared" ref="K150:K170" si="27">I150+J150</f>
        <v>0</v>
      </c>
      <c r="L150" s="117"/>
      <c r="M150" s="117"/>
      <c r="N150" s="463">
        <f t="shared" si="24"/>
        <v>0</v>
      </c>
      <c r="O150" s="33"/>
      <c r="P150" s="1"/>
    </row>
    <row r="151" spans="1:16" s="9" customFormat="1" ht="22.5" outlineLevel="4">
      <c r="A151" s="446" t="s">
        <v>386</v>
      </c>
      <c r="B151" s="446" t="s">
        <v>386</v>
      </c>
      <c r="C151" s="446" t="s">
        <v>388</v>
      </c>
      <c r="D151" s="446" t="s">
        <v>822</v>
      </c>
      <c r="E151" s="85" t="s">
        <v>1307</v>
      </c>
      <c r="F151" s="117"/>
      <c r="G151" s="117"/>
      <c r="H151" s="141">
        <f t="shared" si="26"/>
        <v>0</v>
      </c>
      <c r="I151" s="117"/>
      <c r="J151" s="117"/>
      <c r="K151" s="141">
        <f t="shared" si="27"/>
        <v>0</v>
      </c>
      <c r="L151" s="117"/>
      <c r="M151" s="117"/>
      <c r="N151" s="463">
        <f t="shared" si="24"/>
        <v>0</v>
      </c>
      <c r="O151" s="25"/>
      <c r="P151" s="1"/>
    </row>
    <row r="152" spans="1:16" s="9" customFormat="1" ht="11.25" outlineLevel="4">
      <c r="A152" s="446" t="s">
        <v>386</v>
      </c>
      <c r="B152" s="446" t="s">
        <v>386</v>
      </c>
      <c r="C152" s="446" t="s">
        <v>388</v>
      </c>
      <c r="D152" s="446" t="s">
        <v>824</v>
      </c>
      <c r="E152" s="85" t="s">
        <v>1308</v>
      </c>
      <c r="F152" s="117"/>
      <c r="G152" s="117"/>
      <c r="H152" s="141">
        <f t="shared" si="26"/>
        <v>0</v>
      </c>
      <c r="I152" s="117"/>
      <c r="J152" s="117"/>
      <c r="K152" s="141">
        <f t="shared" si="27"/>
        <v>0</v>
      </c>
      <c r="L152" s="117"/>
      <c r="M152" s="117"/>
      <c r="N152" s="463">
        <f t="shared" si="24"/>
        <v>0</v>
      </c>
      <c r="O152" s="25"/>
      <c r="P152" s="1"/>
    </row>
    <row r="153" spans="1:16" s="9" customFormat="1" ht="11.25" outlineLevel="4">
      <c r="A153" s="446" t="s">
        <v>386</v>
      </c>
      <c r="B153" s="446" t="s">
        <v>386</v>
      </c>
      <c r="C153" s="446" t="s">
        <v>388</v>
      </c>
      <c r="D153" s="446" t="s">
        <v>826</v>
      </c>
      <c r="E153" s="85" t="s">
        <v>1309</v>
      </c>
      <c r="F153" s="117"/>
      <c r="G153" s="117"/>
      <c r="H153" s="141">
        <f t="shared" si="26"/>
        <v>0</v>
      </c>
      <c r="I153" s="117"/>
      <c r="J153" s="117"/>
      <c r="K153" s="141">
        <f t="shared" si="27"/>
        <v>0</v>
      </c>
      <c r="L153" s="117"/>
      <c r="M153" s="117"/>
      <c r="N153" s="463">
        <f t="shared" si="24"/>
        <v>0</v>
      </c>
      <c r="O153" s="25"/>
      <c r="P153" s="1"/>
    </row>
    <row r="154" spans="1:16" s="9" customFormat="1" ht="22.5" outlineLevel="4">
      <c r="A154" s="446" t="s">
        <v>386</v>
      </c>
      <c r="B154" s="446" t="s">
        <v>386</v>
      </c>
      <c r="C154" s="446" t="s">
        <v>388</v>
      </c>
      <c r="D154" s="446" t="s">
        <v>829</v>
      </c>
      <c r="E154" s="85" t="s">
        <v>1310</v>
      </c>
      <c r="F154" s="117"/>
      <c r="G154" s="117"/>
      <c r="H154" s="141">
        <f t="shared" si="26"/>
        <v>0</v>
      </c>
      <c r="I154" s="117"/>
      <c r="J154" s="117"/>
      <c r="K154" s="141">
        <f t="shared" si="27"/>
        <v>0</v>
      </c>
      <c r="L154" s="117"/>
      <c r="M154" s="117"/>
      <c r="N154" s="463">
        <f t="shared" si="24"/>
        <v>0</v>
      </c>
      <c r="O154" s="25"/>
      <c r="P154" s="1"/>
    </row>
    <row r="155" spans="1:16" s="9" customFormat="1" ht="11.25" outlineLevel="4">
      <c r="A155" s="446" t="s">
        <v>386</v>
      </c>
      <c r="B155" s="446" t="s">
        <v>386</v>
      </c>
      <c r="C155" s="446" t="s">
        <v>388</v>
      </c>
      <c r="D155" s="446" t="s">
        <v>830</v>
      </c>
      <c r="E155" s="85" t="s">
        <v>1311</v>
      </c>
      <c r="F155" s="117"/>
      <c r="G155" s="117"/>
      <c r="H155" s="141">
        <f t="shared" si="26"/>
        <v>0</v>
      </c>
      <c r="I155" s="117"/>
      <c r="J155" s="117"/>
      <c r="K155" s="141">
        <f t="shared" si="27"/>
        <v>0</v>
      </c>
      <c r="L155" s="117"/>
      <c r="M155" s="117"/>
      <c r="N155" s="463">
        <f t="shared" si="24"/>
        <v>0</v>
      </c>
      <c r="O155" s="25"/>
      <c r="P155" s="1"/>
    </row>
    <row r="156" spans="1:16" s="9" customFormat="1" ht="11.25" outlineLevel="4">
      <c r="A156" s="446" t="s">
        <v>386</v>
      </c>
      <c r="B156" s="446" t="s">
        <v>386</v>
      </c>
      <c r="C156" s="446" t="s">
        <v>388</v>
      </c>
      <c r="D156" s="446" t="s">
        <v>831</v>
      </c>
      <c r="E156" s="85" t="s">
        <v>1312</v>
      </c>
      <c r="F156" s="117"/>
      <c r="G156" s="117"/>
      <c r="H156" s="141">
        <f t="shared" si="26"/>
        <v>0</v>
      </c>
      <c r="I156" s="117"/>
      <c r="J156" s="117"/>
      <c r="K156" s="141">
        <f t="shared" si="27"/>
        <v>0</v>
      </c>
      <c r="L156" s="117"/>
      <c r="M156" s="117"/>
      <c r="N156" s="463">
        <f t="shared" si="24"/>
        <v>0</v>
      </c>
      <c r="O156" s="25"/>
      <c r="P156" s="1"/>
    </row>
    <row r="157" spans="1:16" s="9" customFormat="1" ht="11.25" outlineLevel="4">
      <c r="A157" s="446" t="s">
        <v>386</v>
      </c>
      <c r="B157" s="446" t="s">
        <v>386</v>
      </c>
      <c r="C157" s="446" t="s">
        <v>388</v>
      </c>
      <c r="D157" s="446" t="s">
        <v>827</v>
      </c>
      <c r="E157" s="85" t="s">
        <v>1313</v>
      </c>
      <c r="F157" s="117"/>
      <c r="G157" s="117"/>
      <c r="H157" s="141">
        <f t="shared" si="26"/>
        <v>0</v>
      </c>
      <c r="I157" s="117"/>
      <c r="J157" s="117"/>
      <c r="K157" s="141">
        <f t="shared" si="27"/>
        <v>0</v>
      </c>
      <c r="L157" s="117"/>
      <c r="M157" s="117"/>
      <c r="N157" s="463">
        <f t="shared" si="24"/>
        <v>0</v>
      </c>
      <c r="O157" s="25"/>
      <c r="P157" s="1"/>
    </row>
    <row r="158" spans="1:16" s="9" customFormat="1" ht="22.5" outlineLevel="4">
      <c r="A158" s="446" t="s">
        <v>386</v>
      </c>
      <c r="B158" s="446" t="s">
        <v>386</v>
      </c>
      <c r="C158" s="446" t="s">
        <v>388</v>
      </c>
      <c r="D158" s="446" t="s">
        <v>832</v>
      </c>
      <c r="E158" s="85" t="s">
        <v>1314</v>
      </c>
      <c r="F158" s="117"/>
      <c r="G158" s="117"/>
      <c r="H158" s="141">
        <f t="shared" si="26"/>
        <v>0</v>
      </c>
      <c r="I158" s="117"/>
      <c r="J158" s="117"/>
      <c r="K158" s="141">
        <f t="shared" si="27"/>
        <v>0</v>
      </c>
      <c r="L158" s="117"/>
      <c r="M158" s="117"/>
      <c r="N158" s="463">
        <f t="shared" si="24"/>
        <v>0</v>
      </c>
      <c r="O158" s="25"/>
      <c r="P158" s="1"/>
    </row>
    <row r="159" spans="1:16" s="9" customFormat="1" ht="22.5" customHeight="1" outlineLevel="4">
      <c r="A159" s="446" t="s">
        <v>386</v>
      </c>
      <c r="B159" s="446" t="s">
        <v>386</v>
      </c>
      <c r="C159" s="446" t="s">
        <v>388</v>
      </c>
      <c r="D159" s="446" t="s">
        <v>834</v>
      </c>
      <c r="E159" s="85" t="s">
        <v>1315</v>
      </c>
      <c r="F159" s="117"/>
      <c r="G159" s="117"/>
      <c r="H159" s="141">
        <f t="shared" si="26"/>
        <v>0</v>
      </c>
      <c r="I159" s="117"/>
      <c r="J159" s="117"/>
      <c r="K159" s="141">
        <f t="shared" si="27"/>
        <v>0</v>
      </c>
      <c r="L159" s="117"/>
      <c r="M159" s="117"/>
      <c r="N159" s="463">
        <f t="shared" si="24"/>
        <v>0</v>
      </c>
      <c r="O159" s="25"/>
      <c r="P159" s="1"/>
    </row>
    <row r="160" spans="1:16" s="9" customFormat="1" ht="22.5" outlineLevel="4">
      <c r="A160" s="446" t="s">
        <v>386</v>
      </c>
      <c r="B160" s="446" t="s">
        <v>386</v>
      </c>
      <c r="C160" s="446" t="s">
        <v>388</v>
      </c>
      <c r="D160" s="446" t="s">
        <v>835</v>
      </c>
      <c r="E160" s="85" t="s">
        <v>1316</v>
      </c>
      <c r="F160" s="117"/>
      <c r="G160" s="117"/>
      <c r="H160" s="141">
        <f t="shared" si="26"/>
        <v>0</v>
      </c>
      <c r="I160" s="117"/>
      <c r="J160" s="117"/>
      <c r="K160" s="141">
        <f t="shared" si="27"/>
        <v>0</v>
      </c>
      <c r="L160" s="117"/>
      <c r="M160" s="117"/>
      <c r="N160" s="463">
        <f t="shared" si="24"/>
        <v>0</v>
      </c>
      <c r="O160" s="25"/>
      <c r="P160" s="1"/>
    </row>
    <row r="161" spans="1:16" s="9" customFormat="1" ht="11.25" outlineLevel="4">
      <c r="A161" s="446" t="s">
        <v>386</v>
      </c>
      <c r="B161" s="446" t="s">
        <v>386</v>
      </c>
      <c r="C161" s="446" t="s">
        <v>388</v>
      </c>
      <c r="D161" s="446" t="s">
        <v>836</v>
      </c>
      <c r="E161" s="85" t="s">
        <v>1317</v>
      </c>
      <c r="F161" s="117"/>
      <c r="G161" s="117"/>
      <c r="H161" s="141">
        <f t="shared" si="26"/>
        <v>0</v>
      </c>
      <c r="I161" s="117"/>
      <c r="J161" s="117"/>
      <c r="K161" s="141">
        <f t="shared" si="27"/>
        <v>0</v>
      </c>
      <c r="L161" s="117"/>
      <c r="M161" s="117"/>
      <c r="N161" s="463">
        <f t="shared" si="24"/>
        <v>0</v>
      </c>
      <c r="O161" s="25"/>
      <c r="P161" s="1"/>
    </row>
    <row r="162" spans="1:16" s="9" customFormat="1" ht="11.25" outlineLevel="4">
      <c r="A162" s="446" t="s">
        <v>386</v>
      </c>
      <c r="B162" s="446" t="s">
        <v>386</v>
      </c>
      <c r="C162" s="446" t="s">
        <v>388</v>
      </c>
      <c r="D162" s="446" t="s">
        <v>837</v>
      </c>
      <c r="E162" s="85" t="s">
        <v>1318</v>
      </c>
      <c r="F162" s="117"/>
      <c r="G162" s="117"/>
      <c r="H162" s="141">
        <f t="shared" si="26"/>
        <v>0</v>
      </c>
      <c r="I162" s="117"/>
      <c r="J162" s="117"/>
      <c r="K162" s="141">
        <f t="shared" si="27"/>
        <v>0</v>
      </c>
      <c r="L162" s="117"/>
      <c r="M162" s="117"/>
      <c r="N162" s="463">
        <f t="shared" si="24"/>
        <v>0</v>
      </c>
      <c r="O162" s="25"/>
      <c r="P162" s="1"/>
    </row>
    <row r="163" spans="1:16" s="9" customFormat="1" ht="11.25" outlineLevel="4">
      <c r="A163" s="446" t="s">
        <v>386</v>
      </c>
      <c r="B163" s="446" t="s">
        <v>386</v>
      </c>
      <c r="C163" s="446" t="s">
        <v>388</v>
      </c>
      <c r="D163" s="446" t="s">
        <v>838</v>
      </c>
      <c r="E163" s="85" t="s">
        <v>1319</v>
      </c>
      <c r="F163" s="117"/>
      <c r="G163" s="117"/>
      <c r="H163" s="141">
        <f t="shared" si="26"/>
        <v>0</v>
      </c>
      <c r="I163" s="117"/>
      <c r="J163" s="117"/>
      <c r="K163" s="141">
        <f t="shared" si="27"/>
        <v>0</v>
      </c>
      <c r="L163" s="117"/>
      <c r="M163" s="117"/>
      <c r="N163" s="463">
        <f t="shared" si="24"/>
        <v>0</v>
      </c>
      <c r="O163" s="25"/>
      <c r="P163" s="1"/>
    </row>
    <row r="164" spans="1:16" s="9" customFormat="1" ht="25.5" customHeight="1" outlineLevel="4">
      <c r="A164" s="446" t="s">
        <v>386</v>
      </c>
      <c r="B164" s="446" t="s">
        <v>386</v>
      </c>
      <c r="C164" s="446" t="s">
        <v>388</v>
      </c>
      <c r="D164" s="446" t="s">
        <v>839</v>
      </c>
      <c r="E164" s="85" t="s">
        <v>1320</v>
      </c>
      <c r="F164" s="117"/>
      <c r="G164" s="117"/>
      <c r="H164" s="141">
        <f t="shared" si="26"/>
        <v>0</v>
      </c>
      <c r="I164" s="117"/>
      <c r="J164" s="117"/>
      <c r="K164" s="141">
        <f t="shared" si="27"/>
        <v>0</v>
      </c>
      <c r="L164" s="117"/>
      <c r="M164" s="117"/>
      <c r="N164" s="463">
        <f t="shared" si="24"/>
        <v>0</v>
      </c>
      <c r="O164" s="25"/>
      <c r="P164" s="1"/>
    </row>
    <row r="165" spans="1:16" s="9" customFormat="1" ht="11.25" outlineLevel="4">
      <c r="A165" s="446" t="s">
        <v>386</v>
      </c>
      <c r="B165" s="446" t="s">
        <v>386</v>
      </c>
      <c r="C165" s="446" t="s">
        <v>388</v>
      </c>
      <c r="D165" s="446" t="s">
        <v>840</v>
      </c>
      <c r="E165" s="85" t="s">
        <v>1321</v>
      </c>
      <c r="F165" s="117"/>
      <c r="G165" s="117"/>
      <c r="H165" s="141">
        <f t="shared" si="26"/>
        <v>0</v>
      </c>
      <c r="I165" s="117"/>
      <c r="J165" s="117"/>
      <c r="K165" s="141">
        <f t="shared" si="27"/>
        <v>0</v>
      </c>
      <c r="L165" s="117"/>
      <c r="M165" s="117"/>
      <c r="N165" s="463">
        <f t="shared" si="24"/>
        <v>0</v>
      </c>
      <c r="O165" s="25"/>
      <c r="P165" s="1"/>
    </row>
    <row r="166" spans="1:16" s="9" customFormat="1" ht="22.5" outlineLevel="4">
      <c r="A166" s="446" t="s">
        <v>386</v>
      </c>
      <c r="B166" s="446" t="s">
        <v>386</v>
      </c>
      <c r="C166" s="446" t="s">
        <v>388</v>
      </c>
      <c r="D166" s="446" t="s">
        <v>841</v>
      </c>
      <c r="E166" s="85" t="s">
        <v>1322</v>
      </c>
      <c r="F166" s="117"/>
      <c r="G166" s="117"/>
      <c r="H166" s="141">
        <f t="shared" si="26"/>
        <v>0</v>
      </c>
      <c r="I166" s="117"/>
      <c r="J166" s="117"/>
      <c r="K166" s="141">
        <f t="shared" si="27"/>
        <v>0</v>
      </c>
      <c r="L166" s="117"/>
      <c r="M166" s="117"/>
      <c r="N166" s="463">
        <f t="shared" si="24"/>
        <v>0</v>
      </c>
      <c r="O166" s="25"/>
      <c r="P166" s="1"/>
    </row>
    <row r="167" spans="1:16" s="9" customFormat="1" ht="11.25" outlineLevel="4">
      <c r="A167" s="446" t="s">
        <v>386</v>
      </c>
      <c r="B167" s="446" t="s">
        <v>386</v>
      </c>
      <c r="C167" s="446" t="s">
        <v>388</v>
      </c>
      <c r="D167" s="446" t="s">
        <v>842</v>
      </c>
      <c r="E167" s="85" t="s">
        <v>1323</v>
      </c>
      <c r="F167" s="117"/>
      <c r="G167" s="117"/>
      <c r="H167" s="141">
        <f t="shared" si="26"/>
        <v>0</v>
      </c>
      <c r="I167" s="117"/>
      <c r="J167" s="117"/>
      <c r="K167" s="141">
        <f t="shared" si="27"/>
        <v>0</v>
      </c>
      <c r="L167" s="117"/>
      <c r="M167" s="117"/>
      <c r="N167" s="463">
        <f t="shared" si="24"/>
        <v>0</v>
      </c>
      <c r="O167" s="25"/>
      <c r="P167" s="1"/>
    </row>
    <row r="168" spans="1:16" s="9" customFormat="1" ht="11.25" outlineLevel="4">
      <c r="A168" s="446" t="s">
        <v>386</v>
      </c>
      <c r="B168" s="446" t="s">
        <v>386</v>
      </c>
      <c r="C168" s="446" t="s">
        <v>388</v>
      </c>
      <c r="D168" s="446" t="s">
        <v>843</v>
      </c>
      <c r="E168" s="85" t="s">
        <v>1324</v>
      </c>
      <c r="F168" s="117"/>
      <c r="G168" s="117"/>
      <c r="H168" s="141">
        <f t="shared" si="26"/>
        <v>0</v>
      </c>
      <c r="I168" s="117"/>
      <c r="J168" s="117"/>
      <c r="K168" s="141">
        <f t="shared" si="27"/>
        <v>0</v>
      </c>
      <c r="L168" s="117"/>
      <c r="M168" s="117"/>
      <c r="N168" s="463">
        <f t="shared" si="24"/>
        <v>0</v>
      </c>
      <c r="O168" s="25"/>
      <c r="P168" s="1"/>
    </row>
    <row r="169" spans="1:16" s="9" customFormat="1" ht="22.5" outlineLevel="4">
      <c r="A169" s="446" t="s">
        <v>386</v>
      </c>
      <c r="B169" s="446" t="s">
        <v>386</v>
      </c>
      <c r="C169" s="446" t="s">
        <v>388</v>
      </c>
      <c r="D169" s="446" t="s">
        <v>844</v>
      </c>
      <c r="E169" s="85" t="s">
        <v>1325</v>
      </c>
      <c r="F169" s="117"/>
      <c r="G169" s="117"/>
      <c r="H169" s="141">
        <f t="shared" si="26"/>
        <v>0</v>
      </c>
      <c r="I169" s="117"/>
      <c r="J169" s="117"/>
      <c r="K169" s="141">
        <f t="shared" si="27"/>
        <v>0</v>
      </c>
      <c r="L169" s="117"/>
      <c r="M169" s="117"/>
      <c r="N169" s="463">
        <f t="shared" si="24"/>
        <v>0</v>
      </c>
      <c r="O169" s="25"/>
      <c r="P169" s="1"/>
    </row>
    <row r="170" spans="1:16" s="9" customFormat="1" ht="11.25" outlineLevel="4">
      <c r="A170" s="446" t="s">
        <v>386</v>
      </c>
      <c r="B170" s="446" t="s">
        <v>386</v>
      </c>
      <c r="C170" s="446" t="s">
        <v>388</v>
      </c>
      <c r="D170" s="446" t="s">
        <v>849</v>
      </c>
      <c r="E170" s="85" t="s">
        <v>1326</v>
      </c>
      <c r="F170" s="117"/>
      <c r="G170" s="117"/>
      <c r="H170" s="141">
        <f t="shared" si="26"/>
        <v>0</v>
      </c>
      <c r="I170" s="117"/>
      <c r="J170" s="117"/>
      <c r="K170" s="141">
        <f t="shared" si="27"/>
        <v>0</v>
      </c>
      <c r="L170" s="117"/>
      <c r="M170" s="117"/>
      <c r="N170" s="463">
        <f t="shared" si="24"/>
        <v>0</v>
      </c>
      <c r="O170" s="25"/>
      <c r="P170" s="1"/>
    </row>
    <row r="171" spans="1:16" s="9" customFormat="1" ht="11.25" outlineLevel="4">
      <c r="A171" s="446" t="s">
        <v>386</v>
      </c>
      <c r="B171" s="446" t="s">
        <v>386</v>
      </c>
      <c r="C171" s="446" t="s">
        <v>388</v>
      </c>
      <c r="D171" s="446" t="s">
        <v>850</v>
      </c>
      <c r="E171" s="85" t="s">
        <v>1327</v>
      </c>
      <c r="F171" s="117"/>
      <c r="G171" s="117"/>
      <c r="H171" s="141">
        <f t="shared" ref="H171:H182" si="28">F171+G171</f>
        <v>0</v>
      </c>
      <c r="I171" s="117"/>
      <c r="J171" s="117"/>
      <c r="K171" s="141">
        <f t="shared" ref="K171:K182" si="29">I171+J171</f>
        <v>0</v>
      </c>
      <c r="L171" s="117"/>
      <c r="M171" s="117"/>
      <c r="N171" s="463">
        <f t="shared" ref="N171:N182" si="30">L171+M171</f>
        <v>0</v>
      </c>
      <c r="O171" s="25"/>
      <c r="P171" s="1"/>
    </row>
    <row r="172" spans="1:16" s="9" customFormat="1" ht="11.25" outlineLevel="4">
      <c r="A172" s="446" t="s">
        <v>386</v>
      </c>
      <c r="B172" s="446" t="s">
        <v>386</v>
      </c>
      <c r="C172" s="446" t="s">
        <v>388</v>
      </c>
      <c r="D172" s="446" t="s">
        <v>851</v>
      </c>
      <c r="E172" s="85" t="s">
        <v>1265</v>
      </c>
      <c r="F172" s="117"/>
      <c r="G172" s="117"/>
      <c r="H172" s="141">
        <f t="shared" si="28"/>
        <v>0</v>
      </c>
      <c r="I172" s="117"/>
      <c r="J172" s="117"/>
      <c r="K172" s="141">
        <f t="shared" si="29"/>
        <v>0</v>
      </c>
      <c r="L172" s="117"/>
      <c r="M172" s="117"/>
      <c r="N172" s="463">
        <f t="shared" si="30"/>
        <v>0</v>
      </c>
      <c r="O172" s="25"/>
      <c r="P172" s="1"/>
    </row>
    <row r="173" spans="1:16" s="9" customFormat="1" ht="11.25" outlineLevel="4">
      <c r="A173" s="446" t="s">
        <v>386</v>
      </c>
      <c r="B173" s="446" t="s">
        <v>386</v>
      </c>
      <c r="C173" s="446" t="s">
        <v>388</v>
      </c>
      <c r="D173" s="446" t="s">
        <v>852</v>
      </c>
      <c r="E173" s="85" t="s">
        <v>1328</v>
      </c>
      <c r="F173" s="117"/>
      <c r="G173" s="117"/>
      <c r="H173" s="141">
        <f t="shared" si="28"/>
        <v>0</v>
      </c>
      <c r="I173" s="117"/>
      <c r="J173" s="117"/>
      <c r="K173" s="141">
        <f t="shared" si="29"/>
        <v>0</v>
      </c>
      <c r="L173" s="117"/>
      <c r="M173" s="117"/>
      <c r="N173" s="463">
        <f t="shared" si="30"/>
        <v>0</v>
      </c>
      <c r="O173" s="25"/>
      <c r="P173" s="1"/>
    </row>
    <row r="174" spans="1:16" s="9" customFormat="1" ht="11.25" outlineLevel="4">
      <c r="A174" s="446" t="s">
        <v>386</v>
      </c>
      <c r="B174" s="446" t="s">
        <v>386</v>
      </c>
      <c r="C174" s="446" t="s">
        <v>388</v>
      </c>
      <c r="D174" s="446" t="s">
        <v>854</v>
      </c>
      <c r="E174" s="85" t="s">
        <v>1329</v>
      </c>
      <c r="F174" s="117"/>
      <c r="G174" s="117"/>
      <c r="H174" s="141">
        <f t="shared" si="28"/>
        <v>0</v>
      </c>
      <c r="I174" s="117"/>
      <c r="J174" s="117"/>
      <c r="K174" s="141">
        <f t="shared" si="29"/>
        <v>0</v>
      </c>
      <c r="L174" s="117"/>
      <c r="M174" s="117"/>
      <c r="N174" s="463">
        <f t="shared" si="30"/>
        <v>0</v>
      </c>
      <c r="O174" s="25"/>
      <c r="P174" s="1"/>
    </row>
    <row r="175" spans="1:16" s="9" customFormat="1" ht="11.25" outlineLevel="4">
      <c r="A175" s="446" t="s">
        <v>386</v>
      </c>
      <c r="B175" s="446" t="s">
        <v>386</v>
      </c>
      <c r="C175" s="446" t="s">
        <v>388</v>
      </c>
      <c r="D175" s="446" t="s">
        <v>855</v>
      </c>
      <c r="E175" s="85" t="s">
        <v>1330</v>
      </c>
      <c r="F175" s="117"/>
      <c r="G175" s="117"/>
      <c r="H175" s="141">
        <f t="shared" si="28"/>
        <v>0</v>
      </c>
      <c r="I175" s="117"/>
      <c r="J175" s="117"/>
      <c r="K175" s="141">
        <f t="shared" si="29"/>
        <v>0</v>
      </c>
      <c r="L175" s="117"/>
      <c r="M175" s="117"/>
      <c r="N175" s="463">
        <f t="shared" si="30"/>
        <v>0</v>
      </c>
      <c r="O175" s="25"/>
      <c r="P175" s="1"/>
    </row>
    <row r="176" spans="1:16" s="9" customFormat="1" ht="22.5" outlineLevel="4">
      <c r="A176" s="446" t="s">
        <v>386</v>
      </c>
      <c r="B176" s="446" t="s">
        <v>386</v>
      </c>
      <c r="C176" s="446" t="s">
        <v>388</v>
      </c>
      <c r="D176" s="446" t="s">
        <v>856</v>
      </c>
      <c r="E176" s="85" t="s">
        <v>1331</v>
      </c>
      <c r="F176" s="117"/>
      <c r="G176" s="117"/>
      <c r="H176" s="141">
        <f t="shared" si="28"/>
        <v>0</v>
      </c>
      <c r="I176" s="117"/>
      <c r="J176" s="117"/>
      <c r="K176" s="141">
        <f t="shared" si="29"/>
        <v>0</v>
      </c>
      <c r="L176" s="117"/>
      <c r="M176" s="117"/>
      <c r="N176" s="463">
        <f t="shared" si="30"/>
        <v>0</v>
      </c>
      <c r="O176" s="25"/>
      <c r="P176" s="1"/>
    </row>
    <row r="177" spans="1:16" s="9" customFormat="1" ht="11.25" outlineLevel="4">
      <c r="A177" s="446" t="s">
        <v>386</v>
      </c>
      <c r="B177" s="446" t="s">
        <v>386</v>
      </c>
      <c r="C177" s="446" t="s">
        <v>388</v>
      </c>
      <c r="D177" s="446" t="s">
        <v>857</v>
      </c>
      <c r="E177" s="85" t="s">
        <v>1332</v>
      </c>
      <c r="F177" s="117"/>
      <c r="G177" s="117"/>
      <c r="H177" s="141">
        <f t="shared" si="28"/>
        <v>0</v>
      </c>
      <c r="I177" s="117"/>
      <c r="J177" s="117"/>
      <c r="K177" s="141">
        <f t="shared" si="29"/>
        <v>0</v>
      </c>
      <c r="L177" s="117"/>
      <c r="M177" s="117"/>
      <c r="N177" s="463">
        <f t="shared" si="30"/>
        <v>0</v>
      </c>
      <c r="O177" s="25"/>
      <c r="P177" s="1"/>
    </row>
    <row r="178" spans="1:16" s="9" customFormat="1" ht="11.25" outlineLevel="4">
      <c r="A178" s="446" t="s">
        <v>386</v>
      </c>
      <c r="B178" s="446" t="s">
        <v>386</v>
      </c>
      <c r="C178" s="446" t="s">
        <v>388</v>
      </c>
      <c r="D178" s="446" t="s">
        <v>858</v>
      </c>
      <c r="E178" s="85" t="s">
        <v>1333</v>
      </c>
      <c r="F178" s="117"/>
      <c r="G178" s="117"/>
      <c r="H178" s="141">
        <f t="shared" si="28"/>
        <v>0</v>
      </c>
      <c r="I178" s="117"/>
      <c r="J178" s="117"/>
      <c r="K178" s="141">
        <f t="shared" si="29"/>
        <v>0</v>
      </c>
      <c r="L178" s="117"/>
      <c r="M178" s="117"/>
      <c r="N178" s="463">
        <f t="shared" si="30"/>
        <v>0</v>
      </c>
      <c r="O178" s="25"/>
      <c r="P178" s="1"/>
    </row>
    <row r="179" spans="1:16" s="9" customFormat="1" ht="11.25" outlineLevel="4">
      <c r="A179" s="446" t="s">
        <v>386</v>
      </c>
      <c r="B179" s="446" t="s">
        <v>386</v>
      </c>
      <c r="C179" s="446" t="s">
        <v>388</v>
      </c>
      <c r="D179" s="446" t="s">
        <v>859</v>
      </c>
      <c r="E179" s="85" t="s">
        <v>1334</v>
      </c>
      <c r="F179" s="117"/>
      <c r="G179" s="117"/>
      <c r="H179" s="141">
        <f t="shared" si="28"/>
        <v>0</v>
      </c>
      <c r="I179" s="117"/>
      <c r="J179" s="117"/>
      <c r="K179" s="141">
        <f t="shared" si="29"/>
        <v>0</v>
      </c>
      <c r="L179" s="117"/>
      <c r="M179" s="117"/>
      <c r="N179" s="463">
        <f t="shared" si="30"/>
        <v>0</v>
      </c>
      <c r="O179" s="25"/>
      <c r="P179" s="1"/>
    </row>
    <row r="180" spans="1:16" s="9" customFormat="1" ht="11.25" outlineLevel="4">
      <c r="A180" s="446" t="s">
        <v>386</v>
      </c>
      <c r="B180" s="446" t="s">
        <v>386</v>
      </c>
      <c r="C180" s="446" t="s">
        <v>388</v>
      </c>
      <c r="D180" s="446" t="s">
        <v>860</v>
      </c>
      <c r="E180" s="85" t="s">
        <v>1335</v>
      </c>
      <c r="F180" s="117"/>
      <c r="G180" s="117"/>
      <c r="H180" s="141">
        <f t="shared" si="28"/>
        <v>0</v>
      </c>
      <c r="I180" s="117"/>
      <c r="J180" s="117"/>
      <c r="K180" s="141">
        <f t="shared" si="29"/>
        <v>0</v>
      </c>
      <c r="L180" s="117"/>
      <c r="M180" s="117"/>
      <c r="N180" s="463">
        <f t="shared" si="30"/>
        <v>0</v>
      </c>
      <c r="O180" s="25"/>
      <c r="P180" s="1"/>
    </row>
    <row r="181" spans="1:16" s="9" customFormat="1" ht="11.25" outlineLevel="4">
      <c r="A181" s="446" t="s">
        <v>386</v>
      </c>
      <c r="B181" s="446" t="s">
        <v>386</v>
      </c>
      <c r="C181" s="446" t="s">
        <v>388</v>
      </c>
      <c r="D181" s="446" t="s">
        <v>861</v>
      </c>
      <c r="E181" s="85" t="s">
        <v>1336</v>
      </c>
      <c r="F181" s="117"/>
      <c r="G181" s="117"/>
      <c r="H181" s="141">
        <f t="shared" si="28"/>
        <v>0</v>
      </c>
      <c r="I181" s="117"/>
      <c r="J181" s="117"/>
      <c r="K181" s="141">
        <f t="shared" si="29"/>
        <v>0</v>
      </c>
      <c r="L181" s="117"/>
      <c r="M181" s="117"/>
      <c r="N181" s="463">
        <f t="shared" si="30"/>
        <v>0</v>
      </c>
      <c r="O181" s="25"/>
      <c r="P181" s="1"/>
    </row>
    <row r="182" spans="1:16" s="9" customFormat="1" ht="11.25" outlineLevel="4">
      <c r="A182" s="446" t="s">
        <v>386</v>
      </c>
      <c r="B182" s="446" t="s">
        <v>386</v>
      </c>
      <c r="C182" s="446" t="s">
        <v>388</v>
      </c>
      <c r="D182" s="446" t="s">
        <v>862</v>
      </c>
      <c r="E182" s="85" t="s">
        <v>1337</v>
      </c>
      <c r="F182" s="117"/>
      <c r="G182" s="117"/>
      <c r="H182" s="141">
        <f t="shared" si="28"/>
        <v>0</v>
      </c>
      <c r="I182" s="117"/>
      <c r="J182" s="117"/>
      <c r="K182" s="141">
        <f t="shared" si="29"/>
        <v>0</v>
      </c>
      <c r="L182" s="117"/>
      <c r="M182" s="117"/>
      <c r="N182" s="463">
        <f t="shared" si="30"/>
        <v>0</v>
      </c>
      <c r="O182" s="25"/>
      <c r="P182" s="1"/>
    </row>
    <row r="183" spans="1:16" s="9" customFormat="1" ht="11.25" outlineLevel="4">
      <c r="A183" s="446" t="s">
        <v>386</v>
      </c>
      <c r="B183" s="446" t="s">
        <v>386</v>
      </c>
      <c r="C183" s="446" t="s">
        <v>388</v>
      </c>
      <c r="D183" s="446" t="s">
        <v>863</v>
      </c>
      <c r="E183" s="85" t="s">
        <v>1338</v>
      </c>
      <c r="F183" s="117"/>
      <c r="G183" s="117"/>
      <c r="H183" s="141">
        <f>F183+G183</f>
        <v>0</v>
      </c>
      <c r="I183" s="117"/>
      <c r="J183" s="117"/>
      <c r="K183" s="141">
        <f>I183+J183</f>
        <v>0</v>
      </c>
      <c r="L183" s="117"/>
      <c r="M183" s="117"/>
      <c r="N183" s="463">
        <f>L183+M183</f>
        <v>0</v>
      </c>
      <c r="O183" s="25"/>
      <c r="P183" s="1"/>
    </row>
    <row r="184" spans="1:16" s="9" customFormat="1" ht="11.25" outlineLevel="4">
      <c r="A184" s="446" t="s">
        <v>386</v>
      </c>
      <c r="B184" s="446" t="s">
        <v>386</v>
      </c>
      <c r="C184" s="446" t="s">
        <v>388</v>
      </c>
      <c r="D184" s="446" t="s">
        <v>864</v>
      </c>
      <c r="E184" s="85" t="s">
        <v>1339</v>
      </c>
      <c r="F184" s="117"/>
      <c r="G184" s="117"/>
      <c r="H184" s="141">
        <f>F184+G184</f>
        <v>0</v>
      </c>
      <c r="I184" s="117"/>
      <c r="J184" s="117"/>
      <c r="K184" s="141">
        <f>I184+J184</f>
        <v>0</v>
      </c>
      <c r="L184" s="117"/>
      <c r="M184" s="117"/>
      <c r="N184" s="463">
        <f>L184+M184</f>
        <v>0</v>
      </c>
      <c r="O184" s="25"/>
      <c r="P184" s="1"/>
    </row>
    <row r="185" spans="1:16" s="9" customFormat="1" ht="11.25" outlineLevel="4">
      <c r="A185" s="446" t="s">
        <v>386</v>
      </c>
      <c r="B185" s="446" t="s">
        <v>386</v>
      </c>
      <c r="C185" s="446" t="s">
        <v>388</v>
      </c>
      <c r="D185" s="446" t="s">
        <v>865</v>
      </c>
      <c r="E185" s="85" t="s">
        <v>1340</v>
      </c>
      <c r="F185" s="117"/>
      <c r="G185" s="117"/>
      <c r="H185" s="141">
        <f t="shared" ref="H185:H207" si="31">F185+G185</f>
        <v>0</v>
      </c>
      <c r="I185" s="117"/>
      <c r="J185" s="117"/>
      <c r="K185" s="141">
        <f t="shared" ref="K185:K207" si="32">I185+J185</f>
        <v>0</v>
      </c>
      <c r="L185" s="117"/>
      <c r="M185" s="117"/>
      <c r="N185" s="463">
        <f t="shared" ref="N185:N207" si="33">L185+M185</f>
        <v>0</v>
      </c>
      <c r="O185" s="25"/>
      <c r="P185" s="1"/>
    </row>
    <row r="186" spans="1:16" s="9" customFormat="1" ht="11.25" outlineLevel="4">
      <c r="A186" s="446" t="s">
        <v>386</v>
      </c>
      <c r="B186" s="446" t="s">
        <v>386</v>
      </c>
      <c r="C186" s="446" t="s">
        <v>388</v>
      </c>
      <c r="D186" s="446" t="s">
        <v>866</v>
      </c>
      <c r="E186" s="85" t="s">
        <v>1341</v>
      </c>
      <c r="F186" s="117"/>
      <c r="G186" s="117"/>
      <c r="H186" s="141">
        <f t="shared" si="31"/>
        <v>0</v>
      </c>
      <c r="I186" s="117"/>
      <c r="J186" s="117"/>
      <c r="K186" s="141">
        <f t="shared" si="32"/>
        <v>0</v>
      </c>
      <c r="L186" s="117"/>
      <c r="M186" s="117"/>
      <c r="N186" s="463">
        <f t="shared" si="33"/>
        <v>0</v>
      </c>
      <c r="O186" s="25"/>
      <c r="P186" s="1"/>
    </row>
    <row r="187" spans="1:16" s="9" customFormat="1" ht="11.25" outlineLevel="4">
      <c r="A187" s="446" t="s">
        <v>386</v>
      </c>
      <c r="B187" s="446" t="s">
        <v>386</v>
      </c>
      <c r="C187" s="446" t="s">
        <v>388</v>
      </c>
      <c r="D187" s="446" t="s">
        <v>867</v>
      </c>
      <c r="E187" s="85" t="s">
        <v>1342</v>
      </c>
      <c r="F187" s="117"/>
      <c r="G187" s="117"/>
      <c r="H187" s="141">
        <f t="shared" si="31"/>
        <v>0</v>
      </c>
      <c r="I187" s="117"/>
      <c r="J187" s="117"/>
      <c r="K187" s="141">
        <f t="shared" si="32"/>
        <v>0</v>
      </c>
      <c r="L187" s="117"/>
      <c r="M187" s="117"/>
      <c r="N187" s="463">
        <f t="shared" si="33"/>
        <v>0</v>
      </c>
      <c r="O187" s="25"/>
      <c r="P187" s="1"/>
    </row>
    <row r="188" spans="1:16" s="9" customFormat="1" ht="11.25" outlineLevel="4">
      <c r="A188" s="446" t="s">
        <v>386</v>
      </c>
      <c r="B188" s="446" t="s">
        <v>386</v>
      </c>
      <c r="C188" s="446" t="s">
        <v>388</v>
      </c>
      <c r="D188" s="446" t="s">
        <v>868</v>
      </c>
      <c r="E188" s="85" t="s">
        <v>1343</v>
      </c>
      <c r="F188" s="117"/>
      <c r="G188" s="117"/>
      <c r="H188" s="141">
        <f t="shared" si="31"/>
        <v>0</v>
      </c>
      <c r="I188" s="117"/>
      <c r="J188" s="117"/>
      <c r="K188" s="141">
        <f t="shared" si="32"/>
        <v>0</v>
      </c>
      <c r="L188" s="117"/>
      <c r="M188" s="117"/>
      <c r="N188" s="463">
        <f t="shared" si="33"/>
        <v>0</v>
      </c>
      <c r="O188" s="25"/>
      <c r="P188" s="1"/>
    </row>
    <row r="189" spans="1:16" s="9" customFormat="1" ht="11.25" outlineLevel="4">
      <c r="A189" s="446" t="s">
        <v>386</v>
      </c>
      <c r="B189" s="446" t="s">
        <v>386</v>
      </c>
      <c r="C189" s="446" t="s">
        <v>388</v>
      </c>
      <c r="D189" s="446" t="s">
        <v>869</v>
      </c>
      <c r="E189" s="85" t="s">
        <v>1344</v>
      </c>
      <c r="F189" s="117"/>
      <c r="G189" s="117"/>
      <c r="H189" s="141">
        <f t="shared" si="31"/>
        <v>0</v>
      </c>
      <c r="I189" s="117"/>
      <c r="J189" s="117"/>
      <c r="K189" s="141">
        <f t="shared" si="32"/>
        <v>0</v>
      </c>
      <c r="L189" s="117"/>
      <c r="M189" s="117"/>
      <c r="N189" s="463">
        <f t="shared" si="33"/>
        <v>0</v>
      </c>
      <c r="O189" s="25"/>
      <c r="P189" s="1"/>
    </row>
    <row r="190" spans="1:16" s="9" customFormat="1" ht="22.5" outlineLevel="4">
      <c r="A190" s="446" t="s">
        <v>386</v>
      </c>
      <c r="B190" s="446" t="s">
        <v>386</v>
      </c>
      <c r="C190" s="446" t="s">
        <v>388</v>
      </c>
      <c r="D190" s="446" t="s">
        <v>871</v>
      </c>
      <c r="E190" s="85" t="s">
        <v>1345</v>
      </c>
      <c r="F190" s="117"/>
      <c r="G190" s="117"/>
      <c r="H190" s="141">
        <f t="shared" si="31"/>
        <v>0</v>
      </c>
      <c r="I190" s="117"/>
      <c r="J190" s="117"/>
      <c r="K190" s="141">
        <f t="shared" si="32"/>
        <v>0</v>
      </c>
      <c r="L190" s="117"/>
      <c r="M190" s="117"/>
      <c r="N190" s="463">
        <f t="shared" si="33"/>
        <v>0</v>
      </c>
      <c r="O190" s="25"/>
      <c r="P190" s="1"/>
    </row>
    <row r="191" spans="1:16" s="9" customFormat="1" ht="11.1" customHeight="1" outlineLevel="4">
      <c r="A191" s="446" t="s">
        <v>386</v>
      </c>
      <c r="B191" s="446" t="s">
        <v>386</v>
      </c>
      <c r="C191" s="446" t="s">
        <v>388</v>
      </c>
      <c r="D191" s="446" t="s">
        <v>873</v>
      </c>
      <c r="E191" s="85" t="s">
        <v>1346</v>
      </c>
      <c r="F191" s="117"/>
      <c r="G191" s="117"/>
      <c r="H191" s="141">
        <f t="shared" si="31"/>
        <v>0</v>
      </c>
      <c r="I191" s="117"/>
      <c r="J191" s="117"/>
      <c r="K191" s="141">
        <f t="shared" si="32"/>
        <v>0</v>
      </c>
      <c r="L191" s="117"/>
      <c r="M191" s="117"/>
      <c r="N191" s="463">
        <f t="shared" si="33"/>
        <v>0</v>
      </c>
      <c r="O191" s="25"/>
      <c r="P191" s="1"/>
    </row>
    <row r="192" spans="1:16" s="9" customFormat="1" ht="11.1" customHeight="1" outlineLevel="4">
      <c r="A192" s="446" t="s">
        <v>386</v>
      </c>
      <c r="B192" s="446" t="s">
        <v>386</v>
      </c>
      <c r="C192" s="446" t="s">
        <v>388</v>
      </c>
      <c r="D192" s="446" t="s">
        <v>874</v>
      </c>
      <c r="E192" s="85" t="s">
        <v>1347</v>
      </c>
      <c r="F192" s="117"/>
      <c r="G192" s="117"/>
      <c r="H192" s="141">
        <f t="shared" si="31"/>
        <v>0</v>
      </c>
      <c r="I192" s="117"/>
      <c r="J192" s="117"/>
      <c r="K192" s="141">
        <f t="shared" si="32"/>
        <v>0</v>
      </c>
      <c r="L192" s="117"/>
      <c r="M192" s="117"/>
      <c r="N192" s="463">
        <f t="shared" si="33"/>
        <v>0</v>
      </c>
      <c r="O192" s="25"/>
      <c r="P192" s="1"/>
    </row>
    <row r="193" spans="1:16" s="9" customFormat="1" ht="11.1" customHeight="1" outlineLevel="4">
      <c r="A193" s="446" t="s">
        <v>386</v>
      </c>
      <c r="B193" s="446" t="s">
        <v>386</v>
      </c>
      <c r="C193" s="446" t="s">
        <v>388</v>
      </c>
      <c r="D193" s="446" t="s">
        <v>875</v>
      </c>
      <c r="E193" s="85" t="s">
        <v>1348</v>
      </c>
      <c r="F193" s="117"/>
      <c r="G193" s="117"/>
      <c r="H193" s="141">
        <f t="shared" si="31"/>
        <v>0</v>
      </c>
      <c r="I193" s="117"/>
      <c r="J193" s="117"/>
      <c r="K193" s="141">
        <f t="shared" si="32"/>
        <v>0</v>
      </c>
      <c r="L193" s="117"/>
      <c r="M193" s="117"/>
      <c r="N193" s="463">
        <f t="shared" si="33"/>
        <v>0</v>
      </c>
      <c r="O193" s="25"/>
      <c r="P193" s="1"/>
    </row>
    <row r="194" spans="1:16" s="9" customFormat="1" ht="11.1" customHeight="1" outlineLevel="4">
      <c r="A194" s="446" t="s">
        <v>386</v>
      </c>
      <c r="B194" s="446" t="s">
        <v>386</v>
      </c>
      <c r="C194" s="446" t="s">
        <v>388</v>
      </c>
      <c r="D194" s="446" t="s">
        <v>876</v>
      </c>
      <c r="E194" s="85" t="s">
        <v>1349</v>
      </c>
      <c r="F194" s="117"/>
      <c r="G194" s="117"/>
      <c r="H194" s="141">
        <f t="shared" si="31"/>
        <v>0</v>
      </c>
      <c r="I194" s="117"/>
      <c r="J194" s="117"/>
      <c r="K194" s="141">
        <f t="shared" si="32"/>
        <v>0</v>
      </c>
      <c r="L194" s="117"/>
      <c r="M194" s="117"/>
      <c r="N194" s="463">
        <f t="shared" si="33"/>
        <v>0</v>
      </c>
      <c r="O194" s="25"/>
      <c r="P194" s="1"/>
    </row>
    <row r="195" spans="1:16" s="9" customFormat="1" ht="11.1" customHeight="1" outlineLevel="4">
      <c r="A195" s="446" t="s">
        <v>386</v>
      </c>
      <c r="B195" s="446" t="s">
        <v>386</v>
      </c>
      <c r="C195" s="446" t="s">
        <v>388</v>
      </c>
      <c r="D195" s="446" t="s">
        <v>877</v>
      </c>
      <c r="E195" s="85" t="s">
        <v>1350</v>
      </c>
      <c r="F195" s="117"/>
      <c r="G195" s="117"/>
      <c r="H195" s="141">
        <f t="shared" si="31"/>
        <v>0</v>
      </c>
      <c r="I195" s="117"/>
      <c r="J195" s="117"/>
      <c r="K195" s="141">
        <f t="shared" si="32"/>
        <v>0</v>
      </c>
      <c r="L195" s="117"/>
      <c r="M195" s="117"/>
      <c r="N195" s="463">
        <f t="shared" si="33"/>
        <v>0</v>
      </c>
      <c r="O195" s="25"/>
      <c r="P195" s="1"/>
    </row>
    <row r="196" spans="1:16" s="9" customFormat="1" ht="11.1" customHeight="1" outlineLevel="4">
      <c r="A196" s="446" t="s">
        <v>386</v>
      </c>
      <c r="B196" s="446" t="s">
        <v>386</v>
      </c>
      <c r="C196" s="446" t="s">
        <v>388</v>
      </c>
      <c r="D196" s="446" t="s">
        <v>878</v>
      </c>
      <c r="E196" s="85" t="s">
        <v>1351</v>
      </c>
      <c r="F196" s="117"/>
      <c r="G196" s="117"/>
      <c r="H196" s="141">
        <f t="shared" si="31"/>
        <v>0</v>
      </c>
      <c r="I196" s="117"/>
      <c r="J196" s="117"/>
      <c r="K196" s="141">
        <f t="shared" si="32"/>
        <v>0</v>
      </c>
      <c r="L196" s="117"/>
      <c r="M196" s="117"/>
      <c r="N196" s="463">
        <f t="shared" si="33"/>
        <v>0</v>
      </c>
      <c r="O196" s="25"/>
      <c r="P196" s="1"/>
    </row>
    <row r="197" spans="1:16" s="9" customFormat="1" ht="11.1" customHeight="1" outlineLevel="4">
      <c r="A197" s="446" t="s">
        <v>386</v>
      </c>
      <c r="B197" s="446" t="s">
        <v>386</v>
      </c>
      <c r="C197" s="446" t="s">
        <v>388</v>
      </c>
      <c r="D197" s="446" t="s">
        <v>879</v>
      </c>
      <c r="E197" s="85" t="s">
        <v>1352</v>
      </c>
      <c r="F197" s="117"/>
      <c r="G197" s="117"/>
      <c r="H197" s="141">
        <f t="shared" si="31"/>
        <v>0</v>
      </c>
      <c r="I197" s="117"/>
      <c r="J197" s="117"/>
      <c r="K197" s="141">
        <f t="shared" si="32"/>
        <v>0</v>
      </c>
      <c r="L197" s="117"/>
      <c r="M197" s="117"/>
      <c r="N197" s="463">
        <f t="shared" si="33"/>
        <v>0</v>
      </c>
      <c r="O197" s="25"/>
      <c r="P197" s="1"/>
    </row>
    <row r="198" spans="1:16" s="9" customFormat="1" ht="11.1" customHeight="1" outlineLevel="4">
      <c r="A198" s="446" t="s">
        <v>386</v>
      </c>
      <c r="B198" s="446" t="s">
        <v>386</v>
      </c>
      <c r="C198" s="446" t="s">
        <v>388</v>
      </c>
      <c r="D198" s="446" t="s">
        <v>880</v>
      </c>
      <c r="E198" s="85" t="s">
        <v>1353</v>
      </c>
      <c r="F198" s="117"/>
      <c r="G198" s="117"/>
      <c r="H198" s="141">
        <f t="shared" si="31"/>
        <v>0</v>
      </c>
      <c r="I198" s="117"/>
      <c r="J198" s="117"/>
      <c r="K198" s="141">
        <f t="shared" si="32"/>
        <v>0</v>
      </c>
      <c r="L198" s="117"/>
      <c r="M198" s="117"/>
      <c r="N198" s="463">
        <f t="shared" si="33"/>
        <v>0</v>
      </c>
      <c r="O198" s="25"/>
      <c r="P198" s="1"/>
    </row>
    <row r="199" spans="1:16" s="9" customFormat="1" ht="11.1" customHeight="1" outlineLevel="4">
      <c r="A199" s="446" t="s">
        <v>386</v>
      </c>
      <c r="B199" s="446" t="s">
        <v>386</v>
      </c>
      <c r="C199" s="446" t="s">
        <v>388</v>
      </c>
      <c r="D199" s="446" t="s">
        <v>881</v>
      </c>
      <c r="E199" s="85" t="s">
        <v>1354</v>
      </c>
      <c r="F199" s="117"/>
      <c r="G199" s="117"/>
      <c r="H199" s="141">
        <f t="shared" si="31"/>
        <v>0</v>
      </c>
      <c r="I199" s="117"/>
      <c r="J199" s="117"/>
      <c r="K199" s="141">
        <f t="shared" si="32"/>
        <v>0</v>
      </c>
      <c r="L199" s="117"/>
      <c r="M199" s="117"/>
      <c r="N199" s="463">
        <f t="shared" si="33"/>
        <v>0</v>
      </c>
      <c r="O199" s="25"/>
      <c r="P199" s="1"/>
    </row>
    <row r="200" spans="1:16" s="9" customFormat="1" ht="11.1" customHeight="1" outlineLevel="4">
      <c r="A200" s="446" t="s">
        <v>386</v>
      </c>
      <c r="B200" s="446" t="s">
        <v>386</v>
      </c>
      <c r="C200" s="446" t="s">
        <v>388</v>
      </c>
      <c r="D200" s="446" t="s">
        <v>882</v>
      </c>
      <c r="E200" s="85" t="s">
        <v>1355</v>
      </c>
      <c r="F200" s="117"/>
      <c r="G200" s="117"/>
      <c r="H200" s="141">
        <f t="shared" si="31"/>
        <v>0</v>
      </c>
      <c r="I200" s="117"/>
      <c r="J200" s="117"/>
      <c r="K200" s="141">
        <f t="shared" si="32"/>
        <v>0</v>
      </c>
      <c r="L200" s="117"/>
      <c r="M200" s="117"/>
      <c r="N200" s="463">
        <f t="shared" si="33"/>
        <v>0</v>
      </c>
      <c r="O200" s="25"/>
      <c r="P200" s="1"/>
    </row>
    <row r="201" spans="1:16" s="9" customFormat="1" ht="11.1" customHeight="1" outlineLevel="4">
      <c r="A201" s="446" t="s">
        <v>386</v>
      </c>
      <c r="B201" s="446" t="s">
        <v>386</v>
      </c>
      <c r="C201" s="446" t="s">
        <v>388</v>
      </c>
      <c r="D201" s="446" t="s">
        <v>883</v>
      </c>
      <c r="E201" s="85" t="s">
        <v>1228</v>
      </c>
      <c r="F201" s="117"/>
      <c r="G201" s="117"/>
      <c r="H201" s="141">
        <f t="shared" si="31"/>
        <v>0</v>
      </c>
      <c r="I201" s="117"/>
      <c r="J201" s="117"/>
      <c r="K201" s="141">
        <f t="shared" si="32"/>
        <v>0</v>
      </c>
      <c r="L201" s="117"/>
      <c r="M201" s="117"/>
      <c r="N201" s="463">
        <f t="shared" si="33"/>
        <v>0</v>
      </c>
      <c r="O201" s="25"/>
      <c r="P201" s="1"/>
    </row>
    <row r="202" spans="1:16" s="9" customFormat="1" ht="11.1" customHeight="1" outlineLevel="4">
      <c r="A202" s="446" t="s">
        <v>386</v>
      </c>
      <c r="B202" s="446" t="s">
        <v>386</v>
      </c>
      <c r="C202" s="446" t="s">
        <v>388</v>
      </c>
      <c r="D202" s="446" t="s">
        <v>884</v>
      </c>
      <c r="E202" s="85" t="s">
        <v>1241</v>
      </c>
      <c r="F202" s="117"/>
      <c r="G202" s="117"/>
      <c r="H202" s="141">
        <f t="shared" si="31"/>
        <v>0</v>
      </c>
      <c r="I202" s="117"/>
      <c r="J202" s="117"/>
      <c r="K202" s="141">
        <f t="shared" si="32"/>
        <v>0</v>
      </c>
      <c r="L202" s="117"/>
      <c r="M202" s="117"/>
      <c r="N202" s="463">
        <f t="shared" si="33"/>
        <v>0</v>
      </c>
      <c r="O202" s="25"/>
      <c r="P202" s="1"/>
    </row>
    <row r="203" spans="1:16" s="9" customFormat="1" ht="11.1" customHeight="1" outlineLevel="4">
      <c r="A203" s="446" t="s">
        <v>386</v>
      </c>
      <c r="B203" s="446" t="s">
        <v>386</v>
      </c>
      <c r="C203" s="446" t="s">
        <v>388</v>
      </c>
      <c r="D203" s="446" t="s">
        <v>885</v>
      </c>
      <c r="E203" s="85" t="s">
        <v>1356</v>
      </c>
      <c r="F203" s="117"/>
      <c r="G203" s="117"/>
      <c r="H203" s="141">
        <f t="shared" si="31"/>
        <v>0</v>
      </c>
      <c r="I203" s="117"/>
      <c r="J203" s="117"/>
      <c r="K203" s="141">
        <f t="shared" si="32"/>
        <v>0</v>
      </c>
      <c r="L203" s="117"/>
      <c r="M203" s="117"/>
      <c r="N203" s="463">
        <f t="shared" si="33"/>
        <v>0</v>
      </c>
      <c r="O203" s="25"/>
      <c r="P203" s="1"/>
    </row>
    <row r="204" spans="1:16" s="9" customFormat="1" ht="11.1" customHeight="1" outlineLevel="4">
      <c r="A204" s="446" t="s">
        <v>386</v>
      </c>
      <c r="B204" s="446" t="s">
        <v>386</v>
      </c>
      <c r="C204" s="446" t="s">
        <v>388</v>
      </c>
      <c r="D204" s="446" t="s">
        <v>886</v>
      </c>
      <c r="E204" s="85" t="s">
        <v>1357</v>
      </c>
      <c r="F204" s="117"/>
      <c r="G204" s="117"/>
      <c r="H204" s="141">
        <f t="shared" si="31"/>
        <v>0</v>
      </c>
      <c r="I204" s="117"/>
      <c r="J204" s="117"/>
      <c r="K204" s="141">
        <f t="shared" si="32"/>
        <v>0</v>
      </c>
      <c r="L204" s="117"/>
      <c r="M204" s="117"/>
      <c r="N204" s="463">
        <f t="shared" si="33"/>
        <v>0</v>
      </c>
      <c r="O204" s="25"/>
      <c r="P204" s="1"/>
    </row>
    <row r="205" spans="1:16" s="9" customFormat="1" ht="11.1" customHeight="1" outlineLevel="4">
      <c r="A205" s="446" t="s">
        <v>386</v>
      </c>
      <c r="B205" s="446" t="s">
        <v>386</v>
      </c>
      <c r="C205" s="446" t="s">
        <v>388</v>
      </c>
      <c r="D205" s="446" t="s">
        <v>887</v>
      </c>
      <c r="E205" s="85" t="s">
        <v>1358</v>
      </c>
      <c r="F205" s="117"/>
      <c r="G205" s="117"/>
      <c r="H205" s="141">
        <f t="shared" si="31"/>
        <v>0</v>
      </c>
      <c r="I205" s="117"/>
      <c r="J205" s="117"/>
      <c r="K205" s="141">
        <f t="shared" si="32"/>
        <v>0</v>
      </c>
      <c r="L205" s="117"/>
      <c r="M205" s="117"/>
      <c r="N205" s="463">
        <f t="shared" si="33"/>
        <v>0</v>
      </c>
      <c r="O205" s="25"/>
      <c r="P205" s="1"/>
    </row>
    <row r="206" spans="1:16" s="9" customFormat="1" ht="11.1" customHeight="1" outlineLevel="4">
      <c r="A206" s="446" t="s">
        <v>386</v>
      </c>
      <c r="B206" s="446" t="s">
        <v>386</v>
      </c>
      <c r="C206" s="446" t="s">
        <v>388</v>
      </c>
      <c r="D206" s="446" t="s">
        <v>888</v>
      </c>
      <c r="E206" s="85" t="s">
        <v>1359</v>
      </c>
      <c r="F206" s="117"/>
      <c r="G206" s="117"/>
      <c r="H206" s="141">
        <f t="shared" si="31"/>
        <v>0</v>
      </c>
      <c r="I206" s="117"/>
      <c r="J206" s="117"/>
      <c r="K206" s="141">
        <f t="shared" si="32"/>
        <v>0</v>
      </c>
      <c r="L206" s="117"/>
      <c r="M206" s="117"/>
      <c r="N206" s="463">
        <f t="shared" si="33"/>
        <v>0</v>
      </c>
      <c r="O206" s="25"/>
      <c r="P206" s="1"/>
    </row>
    <row r="207" spans="1:16" s="9" customFormat="1" ht="11.1" customHeight="1" outlineLevel="4">
      <c r="A207" s="446" t="s">
        <v>386</v>
      </c>
      <c r="B207" s="446" t="s">
        <v>386</v>
      </c>
      <c r="C207" s="446" t="s">
        <v>388</v>
      </c>
      <c r="D207" s="446" t="s">
        <v>889</v>
      </c>
      <c r="E207" s="85" t="s">
        <v>1360</v>
      </c>
      <c r="F207" s="117"/>
      <c r="G207" s="117"/>
      <c r="H207" s="141">
        <f t="shared" si="31"/>
        <v>0</v>
      </c>
      <c r="I207" s="117"/>
      <c r="J207" s="117"/>
      <c r="K207" s="141">
        <f t="shared" si="32"/>
        <v>0</v>
      </c>
      <c r="L207" s="117"/>
      <c r="M207" s="117"/>
      <c r="N207" s="463">
        <f t="shared" si="33"/>
        <v>0</v>
      </c>
      <c r="O207" s="25"/>
      <c r="P207" s="1"/>
    </row>
    <row r="208" spans="1:16" ht="25.5" customHeight="1" outlineLevel="4">
      <c r="A208" s="446" t="s">
        <v>386</v>
      </c>
      <c r="B208" s="446" t="s">
        <v>386</v>
      </c>
      <c r="C208" s="446" t="s">
        <v>388</v>
      </c>
      <c r="D208" s="446" t="s">
        <v>890</v>
      </c>
      <c r="E208" s="85" t="s">
        <v>1798</v>
      </c>
      <c r="F208" s="117"/>
      <c r="G208" s="117"/>
      <c r="H208" s="141">
        <f t="shared" ref="H208:H210" si="34">F208+G208</f>
        <v>0</v>
      </c>
      <c r="I208" s="117"/>
      <c r="J208" s="117"/>
      <c r="K208" s="141">
        <f t="shared" ref="K208:K210" si="35">I208+J208</f>
        <v>0</v>
      </c>
      <c r="L208" s="117"/>
      <c r="M208" s="117"/>
      <c r="N208" s="463">
        <f t="shared" ref="N208:N210" si="36">L208+M208</f>
        <v>0</v>
      </c>
      <c r="O208" s="25"/>
    </row>
    <row r="209" spans="1:16" ht="11.1" customHeight="1" outlineLevel="4">
      <c r="A209" s="446" t="s">
        <v>386</v>
      </c>
      <c r="B209" s="446" t="s">
        <v>386</v>
      </c>
      <c r="C209" s="446" t="s">
        <v>388</v>
      </c>
      <c r="D209" s="446" t="s">
        <v>891</v>
      </c>
      <c r="E209" s="85" t="s">
        <v>1873</v>
      </c>
      <c r="F209" s="117"/>
      <c r="G209" s="117"/>
      <c r="H209" s="141">
        <f t="shared" si="34"/>
        <v>0</v>
      </c>
      <c r="I209" s="117"/>
      <c r="J209" s="117"/>
      <c r="K209" s="141">
        <f t="shared" si="35"/>
        <v>0</v>
      </c>
      <c r="L209" s="117"/>
      <c r="M209" s="117"/>
      <c r="N209" s="463">
        <f t="shared" si="36"/>
        <v>0</v>
      </c>
      <c r="O209" s="25"/>
    </row>
    <row r="210" spans="1:16" ht="11.1" customHeight="1" outlineLevel="4">
      <c r="A210" s="446" t="s">
        <v>386</v>
      </c>
      <c r="B210" s="446" t="s">
        <v>386</v>
      </c>
      <c r="C210" s="446" t="s">
        <v>388</v>
      </c>
      <c r="D210" s="446" t="s">
        <v>892</v>
      </c>
      <c r="E210" s="85" t="s">
        <v>1874</v>
      </c>
      <c r="F210" s="117"/>
      <c r="G210" s="117"/>
      <c r="H210" s="141">
        <f t="shared" si="34"/>
        <v>0</v>
      </c>
      <c r="I210" s="117"/>
      <c r="J210" s="117"/>
      <c r="K210" s="141">
        <f t="shared" si="35"/>
        <v>0</v>
      </c>
      <c r="L210" s="117"/>
      <c r="M210" s="117"/>
      <c r="N210" s="463">
        <f t="shared" si="36"/>
        <v>0</v>
      </c>
      <c r="O210" s="25"/>
    </row>
    <row r="211" spans="1:16" s="8" customFormat="1" ht="11.25" outlineLevel="2">
      <c r="A211" s="443" t="s">
        <v>386</v>
      </c>
      <c r="B211" s="443" t="s">
        <v>386</v>
      </c>
      <c r="C211" s="443" t="s">
        <v>389</v>
      </c>
      <c r="D211" s="447"/>
      <c r="E211" s="84" t="s">
        <v>1361</v>
      </c>
      <c r="F211" s="116">
        <f>SUM(F212:F220)</f>
        <v>0</v>
      </c>
      <c r="G211" s="116">
        <f>SUM(G212:G220)</f>
        <v>0</v>
      </c>
      <c r="H211" s="116">
        <f>G211+F211</f>
        <v>0</v>
      </c>
      <c r="I211" s="116">
        <f>SUM(I212:I220)</f>
        <v>0</v>
      </c>
      <c r="J211" s="116">
        <f>SUM(J212:J220)</f>
        <v>0</v>
      </c>
      <c r="K211" s="116">
        <f>J211+I211</f>
        <v>0</v>
      </c>
      <c r="L211" s="116">
        <f>SUM(L212:L220)</f>
        <v>0</v>
      </c>
      <c r="M211" s="116">
        <f>SUM(M212:M220)</f>
        <v>0</v>
      </c>
      <c r="N211" s="119">
        <f>L211+M211</f>
        <v>0</v>
      </c>
      <c r="O211" s="32"/>
      <c r="P211" s="1"/>
    </row>
    <row r="212" spans="1:16" s="9" customFormat="1" ht="11.25" outlineLevel="4">
      <c r="A212" s="446" t="s">
        <v>386</v>
      </c>
      <c r="B212" s="446" t="s">
        <v>386</v>
      </c>
      <c r="C212" s="446" t="s">
        <v>389</v>
      </c>
      <c r="D212" s="446" t="s">
        <v>823</v>
      </c>
      <c r="E212" s="85" t="s">
        <v>1362</v>
      </c>
      <c r="F212" s="117"/>
      <c r="G212" s="117"/>
      <c r="H212" s="141">
        <f>F212+G212</f>
        <v>0</v>
      </c>
      <c r="I212" s="117"/>
      <c r="J212" s="117"/>
      <c r="K212" s="141">
        <f>I212+J212</f>
        <v>0</v>
      </c>
      <c r="L212" s="117"/>
      <c r="M212" s="117"/>
      <c r="N212" s="463">
        <f>L212+M212</f>
        <v>0</v>
      </c>
      <c r="O212" s="33"/>
      <c r="P212" s="1"/>
    </row>
    <row r="213" spans="1:16" s="9" customFormat="1" ht="11.25" outlineLevel="4">
      <c r="A213" s="446" t="s">
        <v>386</v>
      </c>
      <c r="B213" s="446" t="s">
        <v>386</v>
      </c>
      <c r="C213" s="446" t="s">
        <v>389</v>
      </c>
      <c r="D213" s="446" t="s">
        <v>822</v>
      </c>
      <c r="E213" s="85" t="s">
        <v>1363</v>
      </c>
      <c r="F213" s="117"/>
      <c r="G213" s="117"/>
      <c r="H213" s="141">
        <f t="shared" ref="H213:H262" si="37">F213+G213</f>
        <v>0</v>
      </c>
      <c r="I213" s="117"/>
      <c r="J213" s="117"/>
      <c r="K213" s="141">
        <f t="shared" ref="K213:K262" si="38">I213+J213</f>
        <v>0</v>
      </c>
      <c r="L213" s="117"/>
      <c r="M213" s="117"/>
      <c r="N213" s="463">
        <f t="shared" ref="N213:N262" si="39">L213+M213</f>
        <v>0</v>
      </c>
      <c r="O213" s="25"/>
      <c r="P213" s="1"/>
    </row>
    <row r="214" spans="1:16" s="9" customFormat="1" ht="11.25" outlineLevel="4">
      <c r="A214" s="446" t="s">
        <v>386</v>
      </c>
      <c r="B214" s="446" t="s">
        <v>386</v>
      </c>
      <c r="C214" s="446" t="s">
        <v>389</v>
      </c>
      <c r="D214" s="446" t="s">
        <v>824</v>
      </c>
      <c r="E214" s="85" t="s">
        <v>1364</v>
      </c>
      <c r="F214" s="117"/>
      <c r="G214" s="117"/>
      <c r="H214" s="141">
        <f t="shared" si="37"/>
        <v>0</v>
      </c>
      <c r="I214" s="117"/>
      <c r="J214" s="117"/>
      <c r="K214" s="141">
        <f t="shared" si="38"/>
        <v>0</v>
      </c>
      <c r="L214" s="117"/>
      <c r="M214" s="117"/>
      <c r="N214" s="463">
        <f t="shared" si="39"/>
        <v>0</v>
      </c>
      <c r="O214" s="25"/>
      <c r="P214" s="1"/>
    </row>
    <row r="215" spans="1:16" s="9" customFormat="1" ht="11.25" outlineLevel="4">
      <c r="A215" s="446" t="s">
        <v>386</v>
      </c>
      <c r="B215" s="446" t="s">
        <v>386</v>
      </c>
      <c r="C215" s="446" t="s">
        <v>389</v>
      </c>
      <c r="D215" s="446" t="s">
        <v>825</v>
      </c>
      <c r="E215" s="85" t="s">
        <v>1365</v>
      </c>
      <c r="F215" s="117"/>
      <c r="G215" s="117"/>
      <c r="H215" s="141">
        <f>F215+G215</f>
        <v>0</v>
      </c>
      <c r="I215" s="117"/>
      <c r="J215" s="117"/>
      <c r="K215" s="141">
        <f t="shared" si="38"/>
        <v>0</v>
      </c>
      <c r="L215" s="117"/>
      <c r="M215" s="117"/>
      <c r="N215" s="463">
        <f t="shared" si="39"/>
        <v>0</v>
      </c>
      <c r="O215" s="25"/>
      <c r="P215" s="1"/>
    </row>
    <row r="216" spans="1:16" s="9" customFormat="1" ht="11.25" outlineLevel="4">
      <c r="A216" s="446" t="s">
        <v>386</v>
      </c>
      <c r="B216" s="446" t="s">
        <v>386</v>
      </c>
      <c r="C216" s="446" t="s">
        <v>389</v>
      </c>
      <c r="D216" s="446" t="s">
        <v>828</v>
      </c>
      <c r="E216" s="85" t="s">
        <v>1366</v>
      </c>
      <c r="F216" s="117"/>
      <c r="G216" s="117"/>
      <c r="H216" s="141">
        <f t="shared" si="37"/>
        <v>0</v>
      </c>
      <c r="I216" s="117"/>
      <c r="J216" s="117"/>
      <c r="K216" s="141">
        <f t="shared" si="38"/>
        <v>0</v>
      </c>
      <c r="L216" s="117"/>
      <c r="M216" s="117"/>
      <c r="N216" s="463">
        <f t="shared" si="39"/>
        <v>0</v>
      </c>
      <c r="O216" s="25"/>
      <c r="P216" s="1"/>
    </row>
    <row r="217" spans="1:16" s="9" customFormat="1" ht="11.25" outlineLevel="4">
      <c r="A217" s="446" t="s">
        <v>386</v>
      </c>
      <c r="B217" s="446" t="s">
        <v>386</v>
      </c>
      <c r="C217" s="446" t="s">
        <v>389</v>
      </c>
      <c r="D217" s="446" t="s">
        <v>826</v>
      </c>
      <c r="E217" s="85" t="s">
        <v>1367</v>
      </c>
      <c r="F217" s="117"/>
      <c r="G217" s="117"/>
      <c r="H217" s="141">
        <f>F217+G217</f>
        <v>0</v>
      </c>
      <c r="I217" s="117"/>
      <c r="J217" s="117"/>
      <c r="K217" s="141">
        <f>I217+J217</f>
        <v>0</v>
      </c>
      <c r="L217" s="117"/>
      <c r="M217" s="117"/>
      <c r="N217" s="463">
        <f>L217+M217</f>
        <v>0</v>
      </c>
      <c r="O217" s="25"/>
      <c r="P217" s="1"/>
    </row>
    <row r="218" spans="1:16" s="9" customFormat="1" ht="11.25" outlineLevel="4">
      <c r="A218" s="446" t="s">
        <v>386</v>
      </c>
      <c r="B218" s="446" t="s">
        <v>386</v>
      </c>
      <c r="C218" s="446" t="s">
        <v>389</v>
      </c>
      <c r="D218" s="446" t="s">
        <v>829</v>
      </c>
      <c r="E218" s="85" t="s">
        <v>1368</v>
      </c>
      <c r="F218" s="117"/>
      <c r="G218" s="117"/>
      <c r="H218" s="141">
        <f>F218+G218</f>
        <v>0</v>
      </c>
      <c r="I218" s="117"/>
      <c r="J218" s="117"/>
      <c r="K218" s="141">
        <f>I218+J218</f>
        <v>0</v>
      </c>
      <c r="L218" s="117"/>
      <c r="M218" s="117"/>
      <c r="N218" s="463">
        <f>L218+M218</f>
        <v>0</v>
      </c>
      <c r="O218" s="25"/>
      <c r="P218" s="1"/>
    </row>
    <row r="219" spans="1:16" s="9" customFormat="1" ht="11.25" outlineLevel="4">
      <c r="A219" s="446" t="s">
        <v>386</v>
      </c>
      <c r="B219" s="446" t="s">
        <v>386</v>
      </c>
      <c r="C219" s="446" t="s">
        <v>389</v>
      </c>
      <c r="D219" s="446" t="s">
        <v>830</v>
      </c>
      <c r="E219" s="85" t="s">
        <v>1369</v>
      </c>
      <c r="F219" s="117"/>
      <c r="G219" s="117"/>
      <c r="H219" s="141">
        <f>F219+G219</f>
        <v>0</v>
      </c>
      <c r="I219" s="117"/>
      <c r="J219" s="117"/>
      <c r="K219" s="141">
        <f>I219+J219</f>
        <v>0</v>
      </c>
      <c r="L219" s="117"/>
      <c r="M219" s="117"/>
      <c r="N219" s="463">
        <f>L219+M219</f>
        <v>0</v>
      </c>
      <c r="O219" s="25"/>
      <c r="P219" s="1"/>
    </row>
    <row r="220" spans="1:16" s="9" customFormat="1" ht="12" outlineLevel="4" thickBot="1">
      <c r="A220" s="446" t="s">
        <v>386</v>
      </c>
      <c r="B220" s="446" t="s">
        <v>386</v>
      </c>
      <c r="C220" s="446" t="s">
        <v>389</v>
      </c>
      <c r="D220" s="446" t="s">
        <v>831</v>
      </c>
      <c r="E220" s="85" t="s">
        <v>1370</v>
      </c>
      <c r="F220" s="117"/>
      <c r="G220" s="117"/>
      <c r="H220" s="141">
        <f t="shared" si="37"/>
        <v>0</v>
      </c>
      <c r="I220" s="117"/>
      <c r="J220" s="117"/>
      <c r="K220" s="141">
        <f t="shared" si="38"/>
        <v>0</v>
      </c>
      <c r="L220" s="117"/>
      <c r="M220" s="117"/>
      <c r="N220" s="463">
        <f t="shared" si="39"/>
        <v>0</v>
      </c>
      <c r="O220" s="25"/>
      <c r="P220" s="1"/>
    </row>
    <row r="221" spans="1:16" s="13" customFormat="1" ht="12" outlineLevel="1" thickBot="1">
      <c r="A221" s="438" t="s">
        <v>386</v>
      </c>
      <c r="B221" s="438" t="s">
        <v>388</v>
      </c>
      <c r="C221" s="438"/>
      <c r="D221" s="438"/>
      <c r="E221" s="83" t="s">
        <v>1371</v>
      </c>
      <c r="F221" s="129">
        <f>F222+F239+F330</f>
        <v>0</v>
      </c>
      <c r="G221" s="129">
        <f>G222+G239+G330</f>
        <v>0</v>
      </c>
      <c r="H221" s="129">
        <f>F221+G221</f>
        <v>0</v>
      </c>
      <c r="I221" s="129">
        <f>I222+I239+I330</f>
        <v>0</v>
      </c>
      <c r="J221" s="129">
        <f>J222+J239+J330</f>
        <v>0</v>
      </c>
      <c r="K221" s="129">
        <f>I221+J221</f>
        <v>0</v>
      </c>
      <c r="L221" s="129">
        <f>L222+L239+L330</f>
        <v>0</v>
      </c>
      <c r="M221" s="129">
        <f>M222+M239+M330</f>
        <v>0</v>
      </c>
      <c r="N221" s="130">
        <f>L221+M221</f>
        <v>0</v>
      </c>
      <c r="O221" s="34"/>
      <c r="P221" s="1"/>
    </row>
    <row r="222" spans="1:16" s="8" customFormat="1" ht="11.25" outlineLevel="2">
      <c r="A222" s="440" t="s">
        <v>386</v>
      </c>
      <c r="B222" s="440" t="s">
        <v>388</v>
      </c>
      <c r="C222" s="440" t="s">
        <v>384</v>
      </c>
      <c r="D222" s="440"/>
      <c r="E222" s="161" t="s">
        <v>1372</v>
      </c>
      <c r="F222" s="123">
        <f>SUM(F223:F238)</f>
        <v>0</v>
      </c>
      <c r="G222" s="123">
        <f>SUM(G223:G238)</f>
        <v>0</v>
      </c>
      <c r="H222" s="123">
        <f>F222+G222</f>
        <v>0</v>
      </c>
      <c r="I222" s="123">
        <f>SUM(I223:I238)</f>
        <v>0</v>
      </c>
      <c r="J222" s="123">
        <f>SUM(J223:J238)</f>
        <v>0</v>
      </c>
      <c r="K222" s="123">
        <f>I222+J222</f>
        <v>0</v>
      </c>
      <c r="L222" s="123">
        <f>SUM(L223:L238)</f>
        <v>0</v>
      </c>
      <c r="M222" s="123">
        <f>SUM(M223:M238)</f>
        <v>0</v>
      </c>
      <c r="N222" s="128">
        <f>L222+M222</f>
        <v>0</v>
      </c>
      <c r="O222" s="26"/>
      <c r="P222" s="1"/>
    </row>
    <row r="223" spans="1:16" s="9" customFormat="1" ht="11.25" outlineLevel="4">
      <c r="A223" s="446" t="s">
        <v>386</v>
      </c>
      <c r="B223" s="446" t="s">
        <v>388</v>
      </c>
      <c r="C223" s="446" t="s">
        <v>384</v>
      </c>
      <c r="D223" s="446" t="s">
        <v>823</v>
      </c>
      <c r="E223" s="85" t="s">
        <v>1373</v>
      </c>
      <c r="F223" s="117"/>
      <c r="G223" s="117"/>
      <c r="H223" s="141">
        <f t="shared" si="37"/>
        <v>0</v>
      </c>
      <c r="I223" s="117"/>
      <c r="J223" s="117"/>
      <c r="K223" s="141">
        <f t="shared" si="38"/>
        <v>0</v>
      </c>
      <c r="L223" s="117"/>
      <c r="M223" s="117"/>
      <c r="N223" s="463">
        <f t="shared" si="39"/>
        <v>0</v>
      </c>
      <c r="O223" s="33"/>
      <c r="P223" s="1"/>
    </row>
    <row r="224" spans="1:16" s="9" customFormat="1" ht="22.5" outlineLevel="4">
      <c r="A224" s="446" t="s">
        <v>386</v>
      </c>
      <c r="B224" s="446" t="s">
        <v>388</v>
      </c>
      <c r="C224" s="446" t="s">
        <v>384</v>
      </c>
      <c r="D224" s="446" t="s">
        <v>822</v>
      </c>
      <c r="E224" s="85" t="s">
        <v>1374</v>
      </c>
      <c r="F224" s="117"/>
      <c r="G224" s="117"/>
      <c r="H224" s="141">
        <f t="shared" si="37"/>
        <v>0</v>
      </c>
      <c r="I224" s="117"/>
      <c r="J224" s="117"/>
      <c r="K224" s="141">
        <f t="shared" si="38"/>
        <v>0</v>
      </c>
      <c r="L224" s="117"/>
      <c r="M224" s="117"/>
      <c r="N224" s="463">
        <f t="shared" si="39"/>
        <v>0</v>
      </c>
      <c r="O224" s="25"/>
      <c r="P224" s="1"/>
    </row>
    <row r="225" spans="1:16" s="9" customFormat="1" ht="24" customHeight="1" outlineLevel="4">
      <c r="A225" s="446" t="s">
        <v>386</v>
      </c>
      <c r="B225" s="446" t="s">
        <v>388</v>
      </c>
      <c r="C225" s="446" t="s">
        <v>384</v>
      </c>
      <c r="D225" s="446" t="s">
        <v>824</v>
      </c>
      <c r="E225" s="85" t="s">
        <v>1375</v>
      </c>
      <c r="F225" s="117"/>
      <c r="G225" s="117"/>
      <c r="H225" s="141">
        <f t="shared" si="37"/>
        <v>0</v>
      </c>
      <c r="I225" s="117"/>
      <c r="J225" s="117"/>
      <c r="K225" s="141">
        <f t="shared" si="38"/>
        <v>0</v>
      </c>
      <c r="L225" s="117"/>
      <c r="M225" s="117"/>
      <c r="N225" s="463">
        <f t="shared" si="39"/>
        <v>0</v>
      </c>
      <c r="O225" s="25"/>
      <c r="P225" s="1"/>
    </row>
    <row r="226" spans="1:16" s="9" customFormat="1" ht="22.5" outlineLevel="4">
      <c r="A226" s="446" t="s">
        <v>386</v>
      </c>
      <c r="B226" s="446" t="s">
        <v>388</v>
      </c>
      <c r="C226" s="446" t="s">
        <v>384</v>
      </c>
      <c r="D226" s="446" t="s">
        <v>825</v>
      </c>
      <c r="E226" s="85" t="s">
        <v>1376</v>
      </c>
      <c r="F226" s="117"/>
      <c r="G226" s="117"/>
      <c r="H226" s="141">
        <f t="shared" si="37"/>
        <v>0</v>
      </c>
      <c r="I226" s="117"/>
      <c r="J226" s="117"/>
      <c r="K226" s="141">
        <f t="shared" si="38"/>
        <v>0</v>
      </c>
      <c r="L226" s="117"/>
      <c r="M226" s="117"/>
      <c r="N226" s="463">
        <f t="shared" si="39"/>
        <v>0</v>
      </c>
      <c r="O226" s="25"/>
      <c r="P226" s="1"/>
    </row>
    <row r="227" spans="1:16" s="9" customFormat="1" ht="22.5" outlineLevel="4">
      <c r="A227" s="446" t="s">
        <v>386</v>
      </c>
      <c r="B227" s="446" t="s">
        <v>388</v>
      </c>
      <c r="C227" s="446" t="s">
        <v>384</v>
      </c>
      <c r="D227" s="446" t="s">
        <v>826</v>
      </c>
      <c r="E227" s="85" t="s">
        <v>1377</v>
      </c>
      <c r="F227" s="117"/>
      <c r="G227" s="117"/>
      <c r="H227" s="141">
        <f t="shared" si="37"/>
        <v>0</v>
      </c>
      <c r="I227" s="117"/>
      <c r="J227" s="117"/>
      <c r="K227" s="141">
        <f t="shared" si="38"/>
        <v>0</v>
      </c>
      <c r="L227" s="117"/>
      <c r="M227" s="117"/>
      <c r="N227" s="463">
        <f t="shared" si="39"/>
        <v>0</v>
      </c>
      <c r="O227" s="25"/>
      <c r="P227" s="1"/>
    </row>
    <row r="228" spans="1:16" s="9" customFormat="1" ht="22.5" outlineLevel="4">
      <c r="A228" s="446" t="s">
        <v>386</v>
      </c>
      <c r="B228" s="446" t="s">
        <v>388</v>
      </c>
      <c r="C228" s="446" t="s">
        <v>384</v>
      </c>
      <c r="D228" s="446" t="s">
        <v>829</v>
      </c>
      <c r="E228" s="85" t="s">
        <v>1378</v>
      </c>
      <c r="F228" s="117"/>
      <c r="G228" s="117"/>
      <c r="H228" s="141">
        <f t="shared" si="37"/>
        <v>0</v>
      </c>
      <c r="I228" s="117"/>
      <c r="J228" s="117"/>
      <c r="K228" s="141">
        <f t="shared" si="38"/>
        <v>0</v>
      </c>
      <c r="L228" s="117"/>
      <c r="M228" s="117"/>
      <c r="N228" s="463">
        <f t="shared" si="39"/>
        <v>0</v>
      </c>
      <c r="O228" s="25"/>
      <c r="P228" s="1"/>
    </row>
    <row r="229" spans="1:16" s="9" customFormat="1" ht="11.25" outlineLevel="4">
      <c r="A229" s="446" t="s">
        <v>386</v>
      </c>
      <c r="B229" s="446" t="s">
        <v>388</v>
      </c>
      <c r="C229" s="446" t="s">
        <v>384</v>
      </c>
      <c r="D229" s="446" t="s">
        <v>830</v>
      </c>
      <c r="E229" s="85" t="s">
        <v>1379</v>
      </c>
      <c r="F229" s="117"/>
      <c r="G229" s="117"/>
      <c r="H229" s="141">
        <f t="shared" si="37"/>
        <v>0</v>
      </c>
      <c r="I229" s="117"/>
      <c r="J229" s="117"/>
      <c r="K229" s="141">
        <f t="shared" si="38"/>
        <v>0</v>
      </c>
      <c r="L229" s="117"/>
      <c r="M229" s="117"/>
      <c r="N229" s="463">
        <f t="shared" si="39"/>
        <v>0</v>
      </c>
      <c r="O229" s="25"/>
      <c r="P229" s="1"/>
    </row>
    <row r="230" spans="1:16" s="9" customFormat="1" ht="22.5" outlineLevel="4">
      <c r="A230" s="446" t="s">
        <v>386</v>
      </c>
      <c r="B230" s="446" t="s">
        <v>388</v>
      </c>
      <c r="C230" s="446" t="s">
        <v>384</v>
      </c>
      <c r="D230" s="446" t="s">
        <v>831</v>
      </c>
      <c r="E230" s="85" t="s">
        <v>1380</v>
      </c>
      <c r="F230" s="117"/>
      <c r="G230" s="117"/>
      <c r="H230" s="141">
        <f t="shared" si="37"/>
        <v>0</v>
      </c>
      <c r="I230" s="117"/>
      <c r="J230" s="117"/>
      <c r="K230" s="141">
        <f t="shared" si="38"/>
        <v>0</v>
      </c>
      <c r="L230" s="117"/>
      <c r="M230" s="117"/>
      <c r="N230" s="463">
        <f t="shared" si="39"/>
        <v>0</v>
      </c>
      <c r="O230" s="25"/>
      <c r="P230" s="1"/>
    </row>
    <row r="231" spans="1:16" s="9" customFormat="1" ht="22.5" outlineLevel="4">
      <c r="A231" s="446" t="s">
        <v>386</v>
      </c>
      <c r="B231" s="446" t="s">
        <v>388</v>
      </c>
      <c r="C231" s="446" t="s">
        <v>384</v>
      </c>
      <c r="D231" s="446" t="s">
        <v>832</v>
      </c>
      <c r="E231" s="85" t="s">
        <v>1381</v>
      </c>
      <c r="F231" s="117"/>
      <c r="G231" s="117"/>
      <c r="H231" s="141">
        <f t="shared" ref="H231:H238" si="40">F231+G231</f>
        <v>0</v>
      </c>
      <c r="I231" s="117"/>
      <c r="J231" s="117"/>
      <c r="K231" s="141">
        <f t="shared" ref="K231:K238" si="41">I231+J231</f>
        <v>0</v>
      </c>
      <c r="L231" s="117"/>
      <c r="M231" s="117"/>
      <c r="N231" s="463">
        <f t="shared" ref="N231:N238" si="42">L231+M231</f>
        <v>0</v>
      </c>
      <c r="O231" s="25"/>
      <c r="P231" s="1"/>
    </row>
    <row r="232" spans="1:16" s="9" customFormat="1" ht="22.5" outlineLevel="4">
      <c r="A232" s="446" t="s">
        <v>386</v>
      </c>
      <c r="B232" s="446" t="s">
        <v>388</v>
      </c>
      <c r="C232" s="446" t="s">
        <v>384</v>
      </c>
      <c r="D232" s="446" t="s">
        <v>833</v>
      </c>
      <c r="E232" s="85" t="s">
        <v>1382</v>
      </c>
      <c r="F232" s="117"/>
      <c r="G232" s="117"/>
      <c r="H232" s="141">
        <f t="shared" si="40"/>
        <v>0</v>
      </c>
      <c r="I232" s="117"/>
      <c r="J232" s="117"/>
      <c r="K232" s="141">
        <f t="shared" si="41"/>
        <v>0</v>
      </c>
      <c r="L232" s="117"/>
      <c r="M232" s="117"/>
      <c r="N232" s="463">
        <f t="shared" si="42"/>
        <v>0</v>
      </c>
      <c r="O232" s="25"/>
      <c r="P232" s="1"/>
    </row>
    <row r="233" spans="1:16" s="9" customFormat="1" ht="11.25" outlineLevel="4">
      <c r="A233" s="446" t="s">
        <v>386</v>
      </c>
      <c r="B233" s="446" t="s">
        <v>388</v>
      </c>
      <c r="C233" s="446" t="s">
        <v>384</v>
      </c>
      <c r="D233" s="446" t="s">
        <v>835</v>
      </c>
      <c r="E233" s="85" t="s">
        <v>1383</v>
      </c>
      <c r="F233" s="117"/>
      <c r="G233" s="117"/>
      <c r="H233" s="141">
        <f t="shared" si="40"/>
        <v>0</v>
      </c>
      <c r="I233" s="117"/>
      <c r="J233" s="117"/>
      <c r="K233" s="141">
        <f t="shared" si="41"/>
        <v>0</v>
      </c>
      <c r="L233" s="117"/>
      <c r="M233" s="117"/>
      <c r="N233" s="463">
        <f t="shared" si="42"/>
        <v>0</v>
      </c>
      <c r="O233" s="25"/>
      <c r="P233" s="1"/>
    </row>
    <row r="234" spans="1:16" s="9" customFormat="1" ht="22.5" outlineLevel="4">
      <c r="A234" s="446" t="s">
        <v>386</v>
      </c>
      <c r="B234" s="446" t="s">
        <v>388</v>
      </c>
      <c r="C234" s="446" t="s">
        <v>384</v>
      </c>
      <c r="D234" s="446" t="s">
        <v>836</v>
      </c>
      <c r="E234" s="85" t="s">
        <v>1384</v>
      </c>
      <c r="F234" s="117"/>
      <c r="G234" s="117"/>
      <c r="H234" s="141">
        <f t="shared" si="40"/>
        <v>0</v>
      </c>
      <c r="I234" s="117"/>
      <c r="J234" s="117"/>
      <c r="K234" s="141">
        <f t="shared" si="41"/>
        <v>0</v>
      </c>
      <c r="L234" s="117"/>
      <c r="M234" s="117"/>
      <c r="N234" s="463">
        <f t="shared" si="42"/>
        <v>0</v>
      </c>
      <c r="O234" s="25"/>
      <c r="P234" s="1"/>
    </row>
    <row r="235" spans="1:16" s="9" customFormat="1" ht="22.5" outlineLevel="4">
      <c r="A235" s="446" t="s">
        <v>386</v>
      </c>
      <c r="B235" s="446" t="s">
        <v>388</v>
      </c>
      <c r="C235" s="446" t="s">
        <v>384</v>
      </c>
      <c r="D235" s="446" t="s">
        <v>837</v>
      </c>
      <c r="E235" s="85" t="s">
        <v>1385</v>
      </c>
      <c r="F235" s="117"/>
      <c r="G235" s="117"/>
      <c r="H235" s="141">
        <f t="shared" si="40"/>
        <v>0</v>
      </c>
      <c r="I235" s="117"/>
      <c r="J235" s="117"/>
      <c r="K235" s="141">
        <f t="shared" si="41"/>
        <v>0</v>
      </c>
      <c r="L235" s="117"/>
      <c r="M235" s="117"/>
      <c r="N235" s="463">
        <f t="shared" si="42"/>
        <v>0</v>
      </c>
      <c r="O235" s="25"/>
      <c r="P235" s="1"/>
    </row>
    <row r="236" spans="1:16" s="9" customFormat="1" ht="22.5" outlineLevel="4">
      <c r="A236" s="446" t="s">
        <v>386</v>
      </c>
      <c r="B236" s="446" t="s">
        <v>388</v>
      </c>
      <c r="C236" s="446" t="s">
        <v>384</v>
      </c>
      <c r="D236" s="446" t="s">
        <v>838</v>
      </c>
      <c r="E236" s="85" t="s">
        <v>1386</v>
      </c>
      <c r="F236" s="117"/>
      <c r="G236" s="117"/>
      <c r="H236" s="141">
        <f t="shared" si="40"/>
        <v>0</v>
      </c>
      <c r="I236" s="117"/>
      <c r="J236" s="117"/>
      <c r="K236" s="141">
        <f t="shared" si="41"/>
        <v>0</v>
      </c>
      <c r="L236" s="117"/>
      <c r="M236" s="117"/>
      <c r="N236" s="463">
        <f t="shared" si="42"/>
        <v>0</v>
      </c>
      <c r="O236" s="25"/>
      <c r="P236" s="1"/>
    </row>
    <row r="237" spans="1:16" s="9" customFormat="1" ht="11.25" outlineLevel="4">
      <c r="A237" s="446" t="s">
        <v>386</v>
      </c>
      <c r="B237" s="446" t="s">
        <v>388</v>
      </c>
      <c r="C237" s="446" t="s">
        <v>384</v>
      </c>
      <c r="D237" s="446" t="s">
        <v>839</v>
      </c>
      <c r="E237" s="85" t="s">
        <v>1387</v>
      </c>
      <c r="F237" s="117"/>
      <c r="G237" s="117"/>
      <c r="H237" s="141">
        <f t="shared" si="40"/>
        <v>0</v>
      </c>
      <c r="I237" s="117"/>
      <c r="J237" s="117"/>
      <c r="K237" s="141">
        <f t="shared" si="41"/>
        <v>0</v>
      </c>
      <c r="L237" s="117"/>
      <c r="M237" s="117"/>
      <c r="N237" s="463">
        <f t="shared" si="42"/>
        <v>0</v>
      </c>
      <c r="O237" s="25"/>
      <c r="P237" s="1"/>
    </row>
    <row r="238" spans="1:16" s="9" customFormat="1" ht="22.5" outlineLevel="4">
      <c r="A238" s="446" t="s">
        <v>386</v>
      </c>
      <c r="B238" s="446" t="s">
        <v>388</v>
      </c>
      <c r="C238" s="446" t="s">
        <v>384</v>
      </c>
      <c r="D238" s="446" t="s">
        <v>840</v>
      </c>
      <c r="E238" s="85" t="s">
        <v>1388</v>
      </c>
      <c r="F238" s="117"/>
      <c r="G238" s="117"/>
      <c r="H238" s="141">
        <f t="shared" si="40"/>
        <v>0</v>
      </c>
      <c r="I238" s="117"/>
      <c r="J238" s="117"/>
      <c r="K238" s="141">
        <f t="shared" si="41"/>
        <v>0</v>
      </c>
      <c r="L238" s="117"/>
      <c r="M238" s="117"/>
      <c r="N238" s="463">
        <f t="shared" si="42"/>
        <v>0</v>
      </c>
      <c r="O238" s="25"/>
      <c r="P238" s="1"/>
    </row>
    <row r="239" spans="1:16" s="8" customFormat="1" ht="11.25" outlineLevel="2">
      <c r="A239" s="443" t="s">
        <v>386</v>
      </c>
      <c r="B239" s="443" t="s">
        <v>388</v>
      </c>
      <c r="C239" s="443" t="s">
        <v>385</v>
      </c>
      <c r="D239" s="443"/>
      <c r="E239" s="84" t="s">
        <v>1389</v>
      </c>
      <c r="F239" s="116">
        <f>SUM(F240:F329)</f>
        <v>0</v>
      </c>
      <c r="G239" s="116">
        <f t="shared" ref="G239:N239" si="43">SUM(G240:G329)</f>
        <v>0</v>
      </c>
      <c r="H239" s="116">
        <f t="shared" si="43"/>
        <v>0</v>
      </c>
      <c r="I239" s="116">
        <f t="shared" si="43"/>
        <v>0</v>
      </c>
      <c r="J239" s="116">
        <f t="shared" si="43"/>
        <v>0</v>
      </c>
      <c r="K239" s="116">
        <f t="shared" si="43"/>
        <v>0</v>
      </c>
      <c r="L239" s="116">
        <f t="shared" si="43"/>
        <v>0</v>
      </c>
      <c r="M239" s="116">
        <f t="shared" si="43"/>
        <v>0</v>
      </c>
      <c r="N239" s="116">
        <f t="shared" si="43"/>
        <v>0</v>
      </c>
      <c r="O239" s="32"/>
      <c r="P239" s="1"/>
    </row>
    <row r="240" spans="1:16" s="9" customFormat="1" ht="11.25" outlineLevel="4">
      <c r="A240" s="446" t="s">
        <v>386</v>
      </c>
      <c r="B240" s="446" t="s">
        <v>388</v>
      </c>
      <c r="C240" s="446" t="s">
        <v>385</v>
      </c>
      <c r="D240" s="446" t="s">
        <v>823</v>
      </c>
      <c r="E240" s="85" t="s">
        <v>1390</v>
      </c>
      <c r="F240" s="117"/>
      <c r="G240" s="117"/>
      <c r="H240" s="141">
        <f t="shared" si="37"/>
        <v>0</v>
      </c>
      <c r="I240" s="117"/>
      <c r="J240" s="117"/>
      <c r="K240" s="141">
        <f t="shared" si="38"/>
        <v>0</v>
      </c>
      <c r="L240" s="117"/>
      <c r="M240" s="117"/>
      <c r="N240" s="463">
        <f t="shared" si="39"/>
        <v>0</v>
      </c>
      <c r="O240" s="33"/>
      <c r="P240" s="1"/>
    </row>
    <row r="241" spans="1:16" s="9" customFormat="1" ht="11.25" outlineLevel="4">
      <c r="A241" s="446" t="s">
        <v>386</v>
      </c>
      <c r="B241" s="446" t="s">
        <v>388</v>
      </c>
      <c r="C241" s="446" t="s">
        <v>385</v>
      </c>
      <c r="D241" s="446" t="s">
        <v>822</v>
      </c>
      <c r="E241" s="85" t="s">
        <v>1391</v>
      </c>
      <c r="F241" s="117"/>
      <c r="G241" s="117"/>
      <c r="H241" s="141">
        <f t="shared" si="37"/>
        <v>0</v>
      </c>
      <c r="I241" s="117"/>
      <c r="J241" s="117"/>
      <c r="K241" s="141">
        <f t="shared" si="38"/>
        <v>0</v>
      </c>
      <c r="L241" s="117"/>
      <c r="M241" s="117"/>
      <c r="N241" s="463">
        <f t="shared" si="39"/>
        <v>0</v>
      </c>
      <c r="O241" s="25"/>
      <c r="P241" s="1"/>
    </row>
    <row r="242" spans="1:16" s="9" customFormat="1" ht="11.25" outlineLevel="4">
      <c r="A242" s="446" t="s">
        <v>386</v>
      </c>
      <c r="B242" s="446" t="s">
        <v>388</v>
      </c>
      <c r="C242" s="446" t="s">
        <v>385</v>
      </c>
      <c r="D242" s="446" t="s">
        <v>825</v>
      </c>
      <c r="E242" s="85" t="s">
        <v>1392</v>
      </c>
      <c r="F242" s="117"/>
      <c r="G242" s="117"/>
      <c r="H242" s="141">
        <f t="shared" si="37"/>
        <v>0</v>
      </c>
      <c r="I242" s="117"/>
      <c r="J242" s="117"/>
      <c r="K242" s="141">
        <f t="shared" si="38"/>
        <v>0</v>
      </c>
      <c r="L242" s="117"/>
      <c r="M242" s="117"/>
      <c r="N242" s="463">
        <f t="shared" si="39"/>
        <v>0</v>
      </c>
      <c r="O242" s="25"/>
      <c r="P242" s="1"/>
    </row>
    <row r="243" spans="1:16" s="9" customFormat="1" ht="22.5" outlineLevel="4">
      <c r="A243" s="446" t="s">
        <v>386</v>
      </c>
      <c r="B243" s="446" t="s">
        <v>388</v>
      </c>
      <c r="C243" s="446" t="s">
        <v>385</v>
      </c>
      <c r="D243" s="446" t="s">
        <v>826</v>
      </c>
      <c r="E243" s="85" t="s">
        <v>1393</v>
      </c>
      <c r="F243" s="117"/>
      <c r="G243" s="117"/>
      <c r="H243" s="141">
        <f t="shared" si="37"/>
        <v>0</v>
      </c>
      <c r="I243" s="117"/>
      <c r="J243" s="117"/>
      <c r="K243" s="141">
        <f t="shared" si="38"/>
        <v>0</v>
      </c>
      <c r="L243" s="117"/>
      <c r="M243" s="117"/>
      <c r="N243" s="463">
        <f t="shared" si="39"/>
        <v>0</v>
      </c>
      <c r="O243" s="25"/>
      <c r="P243" s="1"/>
    </row>
    <row r="244" spans="1:16" s="9" customFormat="1" ht="11.25" outlineLevel="4">
      <c r="A244" s="446" t="s">
        <v>386</v>
      </c>
      <c r="B244" s="446" t="s">
        <v>388</v>
      </c>
      <c r="C244" s="446" t="s">
        <v>385</v>
      </c>
      <c r="D244" s="446" t="s">
        <v>829</v>
      </c>
      <c r="E244" s="85" t="s">
        <v>1394</v>
      </c>
      <c r="F244" s="117"/>
      <c r="G244" s="117"/>
      <c r="H244" s="141">
        <f t="shared" si="37"/>
        <v>0</v>
      </c>
      <c r="I244" s="117"/>
      <c r="J244" s="117"/>
      <c r="K244" s="141">
        <f t="shared" si="38"/>
        <v>0</v>
      </c>
      <c r="L244" s="117"/>
      <c r="M244" s="117"/>
      <c r="N244" s="463">
        <f t="shared" si="39"/>
        <v>0</v>
      </c>
      <c r="O244" s="25"/>
      <c r="P244" s="1"/>
    </row>
    <row r="245" spans="1:16" s="9" customFormat="1" ht="11.25" outlineLevel="4">
      <c r="A245" s="446" t="s">
        <v>386</v>
      </c>
      <c r="B245" s="446" t="s">
        <v>388</v>
      </c>
      <c r="C245" s="446" t="s">
        <v>385</v>
      </c>
      <c r="D245" s="446" t="s">
        <v>830</v>
      </c>
      <c r="E245" s="85" t="s">
        <v>1395</v>
      </c>
      <c r="F245" s="117"/>
      <c r="G245" s="117"/>
      <c r="H245" s="141">
        <f t="shared" si="37"/>
        <v>0</v>
      </c>
      <c r="I245" s="117"/>
      <c r="J245" s="117"/>
      <c r="K245" s="141">
        <f t="shared" si="38"/>
        <v>0</v>
      </c>
      <c r="L245" s="117"/>
      <c r="M245" s="117"/>
      <c r="N245" s="463">
        <f t="shared" si="39"/>
        <v>0</v>
      </c>
      <c r="O245" s="25"/>
      <c r="P245" s="1"/>
    </row>
    <row r="246" spans="1:16" s="9" customFormat="1" ht="22.5" outlineLevel="4">
      <c r="A246" s="446" t="s">
        <v>386</v>
      </c>
      <c r="B246" s="446" t="s">
        <v>388</v>
      </c>
      <c r="C246" s="446" t="s">
        <v>385</v>
      </c>
      <c r="D246" s="446" t="s">
        <v>831</v>
      </c>
      <c r="E246" s="85" t="s">
        <v>1396</v>
      </c>
      <c r="F246" s="117"/>
      <c r="G246" s="117"/>
      <c r="H246" s="141">
        <f t="shared" si="37"/>
        <v>0</v>
      </c>
      <c r="I246" s="117"/>
      <c r="J246" s="117"/>
      <c r="K246" s="141">
        <f t="shared" si="38"/>
        <v>0</v>
      </c>
      <c r="L246" s="117"/>
      <c r="M246" s="117"/>
      <c r="N246" s="463">
        <f t="shared" si="39"/>
        <v>0</v>
      </c>
      <c r="O246" s="25"/>
      <c r="P246" s="1"/>
    </row>
    <row r="247" spans="1:16" s="9" customFormat="1" ht="11.25" outlineLevel="4">
      <c r="A247" s="446" t="s">
        <v>386</v>
      </c>
      <c r="B247" s="446" t="s">
        <v>388</v>
      </c>
      <c r="C247" s="446" t="s">
        <v>385</v>
      </c>
      <c r="D247" s="446" t="s">
        <v>827</v>
      </c>
      <c r="E247" s="85" t="s">
        <v>1397</v>
      </c>
      <c r="F247" s="117"/>
      <c r="G247" s="117"/>
      <c r="H247" s="141">
        <f t="shared" si="37"/>
        <v>0</v>
      </c>
      <c r="I247" s="117"/>
      <c r="J247" s="117"/>
      <c r="K247" s="141">
        <f t="shared" si="38"/>
        <v>0</v>
      </c>
      <c r="L247" s="117"/>
      <c r="M247" s="117"/>
      <c r="N247" s="463">
        <f t="shared" si="39"/>
        <v>0</v>
      </c>
      <c r="O247" s="25"/>
      <c r="P247" s="1"/>
    </row>
    <row r="248" spans="1:16" s="9" customFormat="1" ht="11.25" outlineLevel="4">
      <c r="A248" s="446" t="s">
        <v>386</v>
      </c>
      <c r="B248" s="446" t="s">
        <v>388</v>
      </c>
      <c r="C248" s="446" t="s">
        <v>385</v>
      </c>
      <c r="D248" s="446" t="s">
        <v>832</v>
      </c>
      <c r="E248" s="85" t="s">
        <v>1398</v>
      </c>
      <c r="F248" s="117"/>
      <c r="G248" s="117"/>
      <c r="H248" s="141">
        <f t="shared" si="37"/>
        <v>0</v>
      </c>
      <c r="I248" s="117"/>
      <c r="J248" s="117"/>
      <c r="K248" s="141">
        <f t="shared" si="38"/>
        <v>0</v>
      </c>
      <c r="L248" s="117"/>
      <c r="M248" s="117"/>
      <c r="N248" s="463">
        <f t="shared" si="39"/>
        <v>0</v>
      </c>
      <c r="O248" s="25"/>
      <c r="P248" s="1"/>
    </row>
    <row r="249" spans="1:16" s="9" customFormat="1" ht="11.25" outlineLevel="4">
      <c r="A249" s="446" t="s">
        <v>386</v>
      </c>
      <c r="B249" s="446" t="s">
        <v>388</v>
      </c>
      <c r="C249" s="446" t="s">
        <v>385</v>
      </c>
      <c r="D249" s="446" t="s">
        <v>833</v>
      </c>
      <c r="E249" s="85" t="s">
        <v>1399</v>
      </c>
      <c r="F249" s="117"/>
      <c r="G249" s="117"/>
      <c r="H249" s="141">
        <f t="shared" si="37"/>
        <v>0</v>
      </c>
      <c r="I249" s="117"/>
      <c r="J249" s="117"/>
      <c r="K249" s="141">
        <f t="shared" si="38"/>
        <v>0</v>
      </c>
      <c r="L249" s="117"/>
      <c r="M249" s="117"/>
      <c r="N249" s="463">
        <f t="shared" si="39"/>
        <v>0</v>
      </c>
      <c r="O249" s="25"/>
      <c r="P249" s="1"/>
    </row>
    <row r="250" spans="1:16" s="9" customFormat="1" ht="11.25" outlineLevel="4">
      <c r="A250" s="446" t="s">
        <v>386</v>
      </c>
      <c r="B250" s="446" t="s">
        <v>388</v>
      </c>
      <c r="C250" s="446" t="s">
        <v>385</v>
      </c>
      <c r="D250" s="446" t="s">
        <v>834</v>
      </c>
      <c r="E250" s="85" t="s">
        <v>1400</v>
      </c>
      <c r="F250" s="117"/>
      <c r="G250" s="117"/>
      <c r="H250" s="141">
        <f>F250+G250</f>
        <v>0</v>
      </c>
      <c r="I250" s="117"/>
      <c r="J250" s="117"/>
      <c r="K250" s="141">
        <f>I250+J250</f>
        <v>0</v>
      </c>
      <c r="L250" s="117"/>
      <c r="M250" s="117"/>
      <c r="N250" s="463">
        <f>L250+M250</f>
        <v>0</v>
      </c>
      <c r="O250" s="25"/>
      <c r="P250" s="1"/>
    </row>
    <row r="251" spans="1:16" s="9" customFormat="1" ht="11.25" outlineLevel="4">
      <c r="A251" s="446" t="s">
        <v>386</v>
      </c>
      <c r="B251" s="446" t="s">
        <v>388</v>
      </c>
      <c r="C251" s="446" t="s">
        <v>385</v>
      </c>
      <c r="D251" s="446" t="s">
        <v>835</v>
      </c>
      <c r="E251" s="85" t="s">
        <v>1401</v>
      </c>
      <c r="F251" s="117"/>
      <c r="G251" s="117"/>
      <c r="H251" s="141">
        <f t="shared" si="37"/>
        <v>0</v>
      </c>
      <c r="I251" s="117"/>
      <c r="J251" s="117"/>
      <c r="K251" s="141">
        <f t="shared" si="38"/>
        <v>0</v>
      </c>
      <c r="L251" s="117"/>
      <c r="M251" s="117"/>
      <c r="N251" s="463">
        <f t="shared" si="39"/>
        <v>0</v>
      </c>
      <c r="O251" s="25"/>
      <c r="P251" s="1"/>
    </row>
    <row r="252" spans="1:16" s="9" customFormat="1" ht="11.25" outlineLevel="4">
      <c r="A252" s="446" t="s">
        <v>386</v>
      </c>
      <c r="B252" s="446" t="s">
        <v>388</v>
      </c>
      <c r="C252" s="446" t="s">
        <v>385</v>
      </c>
      <c r="D252" s="446" t="s">
        <v>836</v>
      </c>
      <c r="E252" s="85" t="s">
        <v>1402</v>
      </c>
      <c r="F252" s="117"/>
      <c r="G252" s="117"/>
      <c r="H252" s="141">
        <f t="shared" si="37"/>
        <v>0</v>
      </c>
      <c r="I252" s="117"/>
      <c r="J252" s="117"/>
      <c r="K252" s="141">
        <f t="shared" si="38"/>
        <v>0</v>
      </c>
      <c r="L252" s="117"/>
      <c r="M252" s="117"/>
      <c r="N252" s="463">
        <f t="shared" si="39"/>
        <v>0</v>
      </c>
      <c r="O252" s="25"/>
      <c r="P252" s="1"/>
    </row>
    <row r="253" spans="1:16" s="9" customFormat="1" ht="22.5" outlineLevel="4">
      <c r="A253" s="446" t="s">
        <v>386</v>
      </c>
      <c r="B253" s="446" t="s">
        <v>388</v>
      </c>
      <c r="C253" s="446" t="s">
        <v>385</v>
      </c>
      <c r="D253" s="446" t="s">
        <v>837</v>
      </c>
      <c r="E253" s="85" t="s">
        <v>1403</v>
      </c>
      <c r="F253" s="117"/>
      <c r="G253" s="117"/>
      <c r="H253" s="141">
        <f t="shared" si="37"/>
        <v>0</v>
      </c>
      <c r="I253" s="117"/>
      <c r="J253" s="117"/>
      <c r="K253" s="141">
        <f t="shared" si="38"/>
        <v>0</v>
      </c>
      <c r="L253" s="117"/>
      <c r="M253" s="117"/>
      <c r="N253" s="463">
        <f t="shared" si="39"/>
        <v>0</v>
      </c>
      <c r="O253" s="25"/>
      <c r="P253" s="1"/>
    </row>
    <row r="254" spans="1:16" s="9" customFormat="1" ht="11.25" outlineLevel="4">
      <c r="A254" s="446" t="s">
        <v>386</v>
      </c>
      <c r="B254" s="446" t="s">
        <v>388</v>
      </c>
      <c r="C254" s="446" t="s">
        <v>385</v>
      </c>
      <c r="D254" s="446" t="s">
        <v>838</v>
      </c>
      <c r="E254" s="85" t="s">
        <v>1404</v>
      </c>
      <c r="F254" s="117"/>
      <c r="G254" s="117"/>
      <c r="H254" s="141">
        <f t="shared" si="37"/>
        <v>0</v>
      </c>
      <c r="I254" s="117"/>
      <c r="J254" s="117"/>
      <c r="K254" s="141">
        <f t="shared" si="38"/>
        <v>0</v>
      </c>
      <c r="L254" s="117"/>
      <c r="M254" s="117"/>
      <c r="N254" s="463">
        <f t="shared" si="39"/>
        <v>0</v>
      </c>
      <c r="O254" s="25"/>
      <c r="P254" s="1"/>
    </row>
    <row r="255" spans="1:16" s="9" customFormat="1" ht="11.25" outlineLevel="4">
      <c r="A255" s="446" t="s">
        <v>386</v>
      </c>
      <c r="B255" s="446" t="s">
        <v>388</v>
      </c>
      <c r="C255" s="446" t="s">
        <v>385</v>
      </c>
      <c r="D255" s="446" t="s">
        <v>839</v>
      </c>
      <c r="E255" s="85" t="s">
        <v>1405</v>
      </c>
      <c r="F255" s="117"/>
      <c r="G255" s="117"/>
      <c r="H255" s="141">
        <f t="shared" si="37"/>
        <v>0</v>
      </c>
      <c r="I255" s="117"/>
      <c r="J255" s="117"/>
      <c r="K255" s="141">
        <f t="shared" si="38"/>
        <v>0</v>
      </c>
      <c r="L255" s="117"/>
      <c r="M255" s="117"/>
      <c r="N255" s="463">
        <f t="shared" si="39"/>
        <v>0</v>
      </c>
      <c r="O255" s="25"/>
      <c r="P255" s="1"/>
    </row>
    <row r="256" spans="1:16" s="9" customFormat="1" ht="11.25" outlineLevel="4">
      <c r="A256" s="446" t="s">
        <v>386</v>
      </c>
      <c r="B256" s="446" t="s">
        <v>388</v>
      </c>
      <c r="C256" s="446" t="s">
        <v>385</v>
      </c>
      <c r="D256" s="446" t="s">
        <v>840</v>
      </c>
      <c r="E256" s="85" t="s">
        <v>1406</v>
      </c>
      <c r="F256" s="117"/>
      <c r="G256" s="117"/>
      <c r="H256" s="141">
        <f t="shared" si="37"/>
        <v>0</v>
      </c>
      <c r="I256" s="117"/>
      <c r="J256" s="117"/>
      <c r="K256" s="141">
        <f t="shared" si="38"/>
        <v>0</v>
      </c>
      <c r="L256" s="117"/>
      <c r="M256" s="117"/>
      <c r="N256" s="463">
        <f t="shared" si="39"/>
        <v>0</v>
      </c>
      <c r="O256" s="25"/>
      <c r="P256" s="1"/>
    </row>
    <row r="257" spans="1:16" s="9" customFormat="1" ht="11.25" outlineLevel="4">
      <c r="A257" s="446" t="s">
        <v>386</v>
      </c>
      <c r="B257" s="446" t="s">
        <v>388</v>
      </c>
      <c r="C257" s="446" t="s">
        <v>385</v>
      </c>
      <c r="D257" s="446" t="s">
        <v>841</v>
      </c>
      <c r="E257" s="85" t="s">
        <v>1407</v>
      </c>
      <c r="F257" s="117"/>
      <c r="G257" s="117"/>
      <c r="H257" s="141">
        <f t="shared" si="37"/>
        <v>0</v>
      </c>
      <c r="I257" s="117"/>
      <c r="J257" s="117"/>
      <c r="K257" s="141">
        <f t="shared" si="38"/>
        <v>0</v>
      </c>
      <c r="L257" s="117"/>
      <c r="M257" s="117"/>
      <c r="N257" s="463">
        <f t="shared" si="39"/>
        <v>0</v>
      </c>
      <c r="O257" s="25"/>
      <c r="P257" s="1"/>
    </row>
    <row r="258" spans="1:16" s="9" customFormat="1" ht="11.25" outlineLevel="4">
      <c r="A258" s="446" t="s">
        <v>386</v>
      </c>
      <c r="B258" s="446" t="s">
        <v>388</v>
      </c>
      <c r="C258" s="446" t="s">
        <v>385</v>
      </c>
      <c r="D258" s="446" t="s">
        <v>842</v>
      </c>
      <c r="E258" s="85" t="s">
        <v>1408</v>
      </c>
      <c r="F258" s="117"/>
      <c r="G258" s="117"/>
      <c r="H258" s="141">
        <f t="shared" si="37"/>
        <v>0</v>
      </c>
      <c r="I258" s="117"/>
      <c r="J258" s="117"/>
      <c r="K258" s="141">
        <f t="shared" si="38"/>
        <v>0</v>
      </c>
      <c r="L258" s="117"/>
      <c r="M258" s="117"/>
      <c r="N258" s="463">
        <f t="shared" si="39"/>
        <v>0</v>
      </c>
      <c r="O258" s="25"/>
      <c r="P258" s="1"/>
    </row>
    <row r="259" spans="1:16" s="9" customFormat="1" ht="11.25" outlineLevel="4">
      <c r="A259" s="446" t="s">
        <v>386</v>
      </c>
      <c r="B259" s="446" t="s">
        <v>388</v>
      </c>
      <c r="C259" s="446" t="s">
        <v>385</v>
      </c>
      <c r="D259" s="446" t="s">
        <v>843</v>
      </c>
      <c r="E259" s="85" t="s">
        <v>1409</v>
      </c>
      <c r="F259" s="117"/>
      <c r="G259" s="117"/>
      <c r="H259" s="141">
        <f t="shared" si="37"/>
        <v>0</v>
      </c>
      <c r="I259" s="117"/>
      <c r="J259" s="117"/>
      <c r="K259" s="141">
        <f t="shared" si="38"/>
        <v>0</v>
      </c>
      <c r="L259" s="117"/>
      <c r="M259" s="117"/>
      <c r="N259" s="463">
        <f t="shared" si="39"/>
        <v>0</v>
      </c>
      <c r="O259" s="25"/>
      <c r="P259" s="1"/>
    </row>
    <row r="260" spans="1:16" s="9" customFormat="1" ht="11.25" outlineLevel="4">
      <c r="A260" s="446" t="s">
        <v>386</v>
      </c>
      <c r="B260" s="446" t="s">
        <v>388</v>
      </c>
      <c r="C260" s="446" t="s">
        <v>385</v>
      </c>
      <c r="D260" s="446" t="s">
        <v>844</v>
      </c>
      <c r="E260" s="85" t="s">
        <v>1410</v>
      </c>
      <c r="F260" s="117"/>
      <c r="G260" s="117"/>
      <c r="H260" s="141">
        <f t="shared" si="37"/>
        <v>0</v>
      </c>
      <c r="I260" s="117"/>
      <c r="J260" s="117"/>
      <c r="K260" s="141">
        <f t="shared" si="38"/>
        <v>0</v>
      </c>
      <c r="L260" s="117"/>
      <c r="M260" s="117"/>
      <c r="N260" s="463">
        <f t="shared" si="39"/>
        <v>0</v>
      </c>
      <c r="O260" s="25"/>
      <c r="P260" s="1"/>
    </row>
    <row r="261" spans="1:16" s="9" customFormat="1" ht="22.5" outlineLevel="4">
      <c r="A261" s="446" t="s">
        <v>386</v>
      </c>
      <c r="B261" s="446" t="s">
        <v>388</v>
      </c>
      <c r="C261" s="446" t="s">
        <v>385</v>
      </c>
      <c r="D261" s="446" t="s">
        <v>845</v>
      </c>
      <c r="E261" s="85" t="s">
        <v>1411</v>
      </c>
      <c r="F261" s="117"/>
      <c r="G261" s="117"/>
      <c r="H261" s="141">
        <f t="shared" si="37"/>
        <v>0</v>
      </c>
      <c r="I261" s="117"/>
      <c r="J261" s="117"/>
      <c r="K261" s="141">
        <f t="shared" si="38"/>
        <v>0</v>
      </c>
      <c r="L261" s="117"/>
      <c r="M261" s="117"/>
      <c r="N261" s="463">
        <f t="shared" si="39"/>
        <v>0</v>
      </c>
      <c r="O261" s="25"/>
      <c r="P261" s="1"/>
    </row>
    <row r="262" spans="1:16" s="9" customFormat="1" ht="11.25" outlineLevel="4">
      <c r="A262" s="446" t="s">
        <v>386</v>
      </c>
      <c r="B262" s="446" t="s">
        <v>388</v>
      </c>
      <c r="C262" s="446" t="s">
        <v>385</v>
      </c>
      <c r="D262" s="446" t="s">
        <v>846</v>
      </c>
      <c r="E262" s="85" t="s">
        <v>1412</v>
      </c>
      <c r="F262" s="117"/>
      <c r="G262" s="117"/>
      <c r="H262" s="141">
        <f t="shared" si="37"/>
        <v>0</v>
      </c>
      <c r="I262" s="117"/>
      <c r="J262" s="117"/>
      <c r="K262" s="141">
        <f t="shared" si="38"/>
        <v>0</v>
      </c>
      <c r="L262" s="117"/>
      <c r="M262" s="117"/>
      <c r="N262" s="463">
        <f t="shared" si="39"/>
        <v>0</v>
      </c>
      <c r="O262" s="25"/>
      <c r="P262" s="1"/>
    </row>
    <row r="263" spans="1:16" s="9" customFormat="1" ht="22.5" customHeight="1" outlineLevel="4">
      <c r="A263" s="446" t="s">
        <v>386</v>
      </c>
      <c r="B263" s="446" t="s">
        <v>388</v>
      </c>
      <c r="C263" s="446" t="s">
        <v>385</v>
      </c>
      <c r="D263" s="446" t="s">
        <v>847</v>
      </c>
      <c r="E263" s="85" t="s">
        <v>1413</v>
      </c>
      <c r="F263" s="117"/>
      <c r="G263" s="117"/>
      <c r="H263" s="141">
        <f t="shared" ref="H263:H383" si="44">F263+G263</f>
        <v>0</v>
      </c>
      <c r="I263" s="117"/>
      <c r="J263" s="117"/>
      <c r="K263" s="141">
        <f t="shared" ref="K263:K383" si="45">I263+J263</f>
        <v>0</v>
      </c>
      <c r="L263" s="117"/>
      <c r="M263" s="117"/>
      <c r="N263" s="463">
        <f t="shared" ref="N263:N383" si="46">L263+M263</f>
        <v>0</v>
      </c>
      <c r="O263" s="25"/>
      <c r="P263" s="1"/>
    </row>
    <row r="264" spans="1:16" s="9" customFormat="1" ht="22.5" outlineLevel="4">
      <c r="A264" s="446" t="s">
        <v>386</v>
      </c>
      <c r="B264" s="446" t="s">
        <v>388</v>
      </c>
      <c r="C264" s="446" t="s">
        <v>385</v>
      </c>
      <c r="D264" s="446" t="s">
        <v>848</v>
      </c>
      <c r="E264" s="85" t="s">
        <v>1414</v>
      </c>
      <c r="F264" s="117"/>
      <c r="G264" s="117"/>
      <c r="H264" s="141">
        <f t="shared" si="44"/>
        <v>0</v>
      </c>
      <c r="I264" s="117"/>
      <c r="J264" s="117"/>
      <c r="K264" s="141">
        <f t="shared" si="45"/>
        <v>0</v>
      </c>
      <c r="L264" s="117"/>
      <c r="M264" s="117"/>
      <c r="N264" s="463">
        <f t="shared" si="46"/>
        <v>0</v>
      </c>
      <c r="O264" s="25"/>
      <c r="P264" s="1"/>
    </row>
    <row r="265" spans="1:16" s="9" customFormat="1" ht="22.5" outlineLevel="4">
      <c r="A265" s="446" t="s">
        <v>386</v>
      </c>
      <c r="B265" s="446" t="s">
        <v>388</v>
      </c>
      <c r="C265" s="446" t="s">
        <v>385</v>
      </c>
      <c r="D265" s="446" t="s">
        <v>849</v>
      </c>
      <c r="E265" s="85" t="s">
        <v>1415</v>
      </c>
      <c r="F265" s="117"/>
      <c r="G265" s="117"/>
      <c r="H265" s="141">
        <f t="shared" si="44"/>
        <v>0</v>
      </c>
      <c r="I265" s="117"/>
      <c r="J265" s="117"/>
      <c r="K265" s="141">
        <f t="shared" si="45"/>
        <v>0</v>
      </c>
      <c r="L265" s="117"/>
      <c r="M265" s="117"/>
      <c r="N265" s="463">
        <f t="shared" si="46"/>
        <v>0</v>
      </c>
      <c r="O265" s="25"/>
      <c r="P265" s="1"/>
    </row>
    <row r="266" spans="1:16" s="9" customFormat="1" ht="11.25" outlineLevel="4">
      <c r="A266" s="446" t="s">
        <v>386</v>
      </c>
      <c r="B266" s="446" t="s">
        <v>388</v>
      </c>
      <c r="C266" s="446" t="s">
        <v>385</v>
      </c>
      <c r="D266" s="446" t="s">
        <v>850</v>
      </c>
      <c r="E266" s="85" t="s">
        <v>1416</v>
      </c>
      <c r="F266" s="117"/>
      <c r="G266" s="117"/>
      <c r="H266" s="141">
        <f t="shared" si="44"/>
        <v>0</v>
      </c>
      <c r="I266" s="117"/>
      <c r="J266" s="117"/>
      <c r="K266" s="141">
        <f t="shared" si="45"/>
        <v>0</v>
      </c>
      <c r="L266" s="117"/>
      <c r="M266" s="117"/>
      <c r="N266" s="463">
        <f t="shared" si="46"/>
        <v>0</v>
      </c>
      <c r="O266" s="25"/>
      <c r="P266" s="1"/>
    </row>
    <row r="267" spans="1:16" s="9" customFormat="1" ht="11.25" outlineLevel="4">
      <c r="A267" s="446" t="s">
        <v>386</v>
      </c>
      <c r="B267" s="446" t="s">
        <v>388</v>
      </c>
      <c r="C267" s="446" t="s">
        <v>385</v>
      </c>
      <c r="D267" s="446" t="s">
        <v>851</v>
      </c>
      <c r="E267" s="85" t="s">
        <v>1417</v>
      </c>
      <c r="F267" s="117"/>
      <c r="G267" s="117"/>
      <c r="H267" s="141">
        <f t="shared" si="44"/>
        <v>0</v>
      </c>
      <c r="I267" s="117"/>
      <c r="J267" s="117"/>
      <c r="K267" s="141">
        <f t="shared" si="45"/>
        <v>0</v>
      </c>
      <c r="L267" s="117"/>
      <c r="M267" s="117"/>
      <c r="N267" s="463">
        <f t="shared" si="46"/>
        <v>0</v>
      </c>
      <c r="O267" s="25"/>
      <c r="P267" s="1"/>
    </row>
    <row r="268" spans="1:16" s="9" customFormat="1" ht="11.25" outlineLevel="4">
      <c r="A268" s="446" t="s">
        <v>386</v>
      </c>
      <c r="B268" s="446" t="s">
        <v>388</v>
      </c>
      <c r="C268" s="446" t="s">
        <v>385</v>
      </c>
      <c r="D268" s="446" t="s">
        <v>852</v>
      </c>
      <c r="E268" s="85" t="s">
        <v>1418</v>
      </c>
      <c r="F268" s="117"/>
      <c r="G268" s="117"/>
      <c r="H268" s="141">
        <f t="shared" si="44"/>
        <v>0</v>
      </c>
      <c r="I268" s="117"/>
      <c r="J268" s="117"/>
      <c r="K268" s="141">
        <f t="shared" si="45"/>
        <v>0</v>
      </c>
      <c r="L268" s="117"/>
      <c r="M268" s="117"/>
      <c r="N268" s="463">
        <f t="shared" si="46"/>
        <v>0</v>
      </c>
      <c r="O268" s="25"/>
      <c r="P268" s="1"/>
    </row>
    <row r="269" spans="1:16" s="9" customFormat="1" ht="35.25" customHeight="1" outlineLevel="4">
      <c r="A269" s="446" t="s">
        <v>386</v>
      </c>
      <c r="B269" s="446" t="s">
        <v>388</v>
      </c>
      <c r="C269" s="446" t="s">
        <v>385</v>
      </c>
      <c r="D269" s="446" t="s">
        <v>853</v>
      </c>
      <c r="E269" s="85" t="s">
        <v>1419</v>
      </c>
      <c r="F269" s="117"/>
      <c r="G269" s="117"/>
      <c r="H269" s="141">
        <f t="shared" si="44"/>
        <v>0</v>
      </c>
      <c r="I269" s="117"/>
      <c r="J269" s="117"/>
      <c r="K269" s="141">
        <f t="shared" si="45"/>
        <v>0</v>
      </c>
      <c r="L269" s="117"/>
      <c r="M269" s="117"/>
      <c r="N269" s="463">
        <f t="shared" si="46"/>
        <v>0</v>
      </c>
      <c r="O269" s="25"/>
      <c r="P269" s="1"/>
    </row>
    <row r="270" spans="1:16" s="9" customFormat="1" ht="11.25" outlineLevel="4">
      <c r="A270" s="446" t="s">
        <v>386</v>
      </c>
      <c r="B270" s="446" t="s">
        <v>388</v>
      </c>
      <c r="C270" s="446" t="s">
        <v>385</v>
      </c>
      <c r="D270" s="446" t="s">
        <v>857</v>
      </c>
      <c r="E270" s="85" t="s">
        <v>1420</v>
      </c>
      <c r="F270" s="117"/>
      <c r="G270" s="117"/>
      <c r="H270" s="141">
        <f t="shared" si="44"/>
        <v>0</v>
      </c>
      <c r="I270" s="117"/>
      <c r="J270" s="117"/>
      <c r="K270" s="141">
        <f t="shared" si="45"/>
        <v>0</v>
      </c>
      <c r="L270" s="117"/>
      <c r="M270" s="117"/>
      <c r="N270" s="463">
        <f t="shared" si="46"/>
        <v>0</v>
      </c>
      <c r="O270" s="25"/>
      <c r="P270" s="1"/>
    </row>
    <row r="271" spans="1:16" s="9" customFormat="1" ht="33.75" outlineLevel="4">
      <c r="A271" s="446" t="s">
        <v>386</v>
      </c>
      <c r="B271" s="446" t="s">
        <v>388</v>
      </c>
      <c r="C271" s="446" t="s">
        <v>385</v>
      </c>
      <c r="D271" s="446" t="s">
        <v>858</v>
      </c>
      <c r="E271" s="85" t="s">
        <v>1421</v>
      </c>
      <c r="F271" s="117"/>
      <c r="G271" s="117"/>
      <c r="H271" s="141">
        <f t="shared" si="44"/>
        <v>0</v>
      </c>
      <c r="I271" s="117"/>
      <c r="J271" s="117"/>
      <c r="K271" s="141">
        <f t="shared" si="45"/>
        <v>0</v>
      </c>
      <c r="L271" s="117"/>
      <c r="M271" s="117"/>
      <c r="N271" s="463">
        <f t="shared" si="46"/>
        <v>0</v>
      </c>
      <c r="O271" s="25"/>
      <c r="P271" s="1"/>
    </row>
    <row r="272" spans="1:16" s="9" customFormat="1" ht="22.5" outlineLevel="4">
      <c r="A272" s="446" t="s">
        <v>386</v>
      </c>
      <c r="B272" s="446" t="s">
        <v>388</v>
      </c>
      <c r="C272" s="446" t="s">
        <v>385</v>
      </c>
      <c r="D272" s="446" t="s">
        <v>859</v>
      </c>
      <c r="E272" s="85" t="s">
        <v>1422</v>
      </c>
      <c r="F272" s="117"/>
      <c r="G272" s="117"/>
      <c r="H272" s="141">
        <f t="shared" si="44"/>
        <v>0</v>
      </c>
      <c r="I272" s="117"/>
      <c r="J272" s="117"/>
      <c r="K272" s="141">
        <f t="shared" si="45"/>
        <v>0</v>
      </c>
      <c r="L272" s="117"/>
      <c r="M272" s="117"/>
      <c r="N272" s="463">
        <f t="shared" si="46"/>
        <v>0</v>
      </c>
      <c r="O272" s="25"/>
      <c r="P272" s="1"/>
    </row>
    <row r="273" spans="1:16" s="9" customFormat="1" ht="11.25" outlineLevel="4">
      <c r="A273" s="446" t="s">
        <v>386</v>
      </c>
      <c r="B273" s="446" t="s">
        <v>388</v>
      </c>
      <c r="C273" s="446" t="s">
        <v>385</v>
      </c>
      <c r="D273" s="446" t="s">
        <v>860</v>
      </c>
      <c r="E273" s="85" t="s">
        <v>1423</v>
      </c>
      <c r="F273" s="117"/>
      <c r="G273" s="117"/>
      <c r="H273" s="141">
        <f t="shared" si="44"/>
        <v>0</v>
      </c>
      <c r="I273" s="117"/>
      <c r="J273" s="117"/>
      <c r="K273" s="141">
        <f t="shared" si="45"/>
        <v>0</v>
      </c>
      <c r="L273" s="117"/>
      <c r="M273" s="117"/>
      <c r="N273" s="463">
        <f t="shared" si="46"/>
        <v>0</v>
      </c>
      <c r="O273" s="25"/>
      <c r="P273" s="1"/>
    </row>
    <row r="274" spans="1:16" s="9" customFormat="1" ht="11.25" outlineLevel="4">
      <c r="A274" s="446" t="s">
        <v>386</v>
      </c>
      <c r="B274" s="446" t="s">
        <v>388</v>
      </c>
      <c r="C274" s="446" t="s">
        <v>385</v>
      </c>
      <c r="D274" s="446" t="s">
        <v>861</v>
      </c>
      <c r="E274" s="85" t="s">
        <v>1424</v>
      </c>
      <c r="F274" s="117"/>
      <c r="G274" s="117"/>
      <c r="H274" s="141">
        <f t="shared" si="44"/>
        <v>0</v>
      </c>
      <c r="I274" s="117"/>
      <c r="J274" s="117"/>
      <c r="K274" s="141">
        <f t="shared" si="45"/>
        <v>0</v>
      </c>
      <c r="L274" s="117"/>
      <c r="M274" s="117"/>
      <c r="N274" s="463">
        <f t="shared" si="46"/>
        <v>0</v>
      </c>
      <c r="O274" s="25"/>
      <c r="P274" s="1"/>
    </row>
    <row r="275" spans="1:16" s="9" customFormat="1" ht="22.5" outlineLevel="4">
      <c r="A275" s="446" t="s">
        <v>386</v>
      </c>
      <c r="B275" s="446" t="s">
        <v>388</v>
      </c>
      <c r="C275" s="446" t="s">
        <v>385</v>
      </c>
      <c r="D275" s="446" t="s">
        <v>862</v>
      </c>
      <c r="E275" s="85" t="s">
        <v>1425</v>
      </c>
      <c r="F275" s="117"/>
      <c r="G275" s="117"/>
      <c r="H275" s="141">
        <f t="shared" si="44"/>
        <v>0</v>
      </c>
      <c r="I275" s="117"/>
      <c r="J275" s="117"/>
      <c r="K275" s="141">
        <f t="shared" si="45"/>
        <v>0</v>
      </c>
      <c r="L275" s="117"/>
      <c r="M275" s="117"/>
      <c r="N275" s="463">
        <f t="shared" si="46"/>
        <v>0</v>
      </c>
      <c r="O275" s="25"/>
      <c r="P275" s="1"/>
    </row>
    <row r="276" spans="1:16" s="9" customFormat="1" ht="11.25" outlineLevel="4">
      <c r="A276" s="446" t="s">
        <v>386</v>
      </c>
      <c r="B276" s="446" t="s">
        <v>388</v>
      </c>
      <c r="C276" s="446" t="s">
        <v>385</v>
      </c>
      <c r="D276" s="446" t="s">
        <v>863</v>
      </c>
      <c r="E276" s="85" t="s">
        <v>1426</v>
      </c>
      <c r="F276" s="117"/>
      <c r="G276" s="117"/>
      <c r="H276" s="141">
        <f t="shared" si="44"/>
        <v>0</v>
      </c>
      <c r="I276" s="117"/>
      <c r="J276" s="117"/>
      <c r="K276" s="141">
        <f t="shared" si="45"/>
        <v>0</v>
      </c>
      <c r="L276" s="117"/>
      <c r="M276" s="117"/>
      <c r="N276" s="463">
        <f t="shared" si="46"/>
        <v>0</v>
      </c>
      <c r="O276" s="25"/>
      <c r="P276" s="1"/>
    </row>
    <row r="277" spans="1:16" s="9" customFormat="1" ht="22.5" outlineLevel="4">
      <c r="A277" s="446" t="s">
        <v>386</v>
      </c>
      <c r="B277" s="446" t="s">
        <v>388</v>
      </c>
      <c r="C277" s="446" t="s">
        <v>385</v>
      </c>
      <c r="D277" s="446" t="s">
        <v>864</v>
      </c>
      <c r="E277" s="85" t="s">
        <v>1427</v>
      </c>
      <c r="F277" s="117"/>
      <c r="G277" s="117"/>
      <c r="H277" s="141">
        <f t="shared" si="44"/>
        <v>0</v>
      </c>
      <c r="I277" s="117"/>
      <c r="J277" s="117"/>
      <c r="K277" s="141">
        <f t="shared" si="45"/>
        <v>0</v>
      </c>
      <c r="L277" s="117"/>
      <c r="M277" s="117"/>
      <c r="N277" s="463">
        <f t="shared" si="46"/>
        <v>0</v>
      </c>
      <c r="O277" s="25"/>
      <c r="P277" s="1"/>
    </row>
    <row r="278" spans="1:16" s="9" customFormat="1" ht="22.5" outlineLevel="4">
      <c r="A278" s="446" t="s">
        <v>386</v>
      </c>
      <c r="B278" s="446" t="s">
        <v>388</v>
      </c>
      <c r="C278" s="446" t="s">
        <v>385</v>
      </c>
      <c r="D278" s="446" t="s">
        <v>865</v>
      </c>
      <c r="E278" s="85" t="s">
        <v>1428</v>
      </c>
      <c r="F278" s="117"/>
      <c r="G278" s="117"/>
      <c r="H278" s="141">
        <f t="shared" si="44"/>
        <v>0</v>
      </c>
      <c r="I278" s="117"/>
      <c r="J278" s="117"/>
      <c r="K278" s="141">
        <f t="shared" si="45"/>
        <v>0</v>
      </c>
      <c r="L278" s="117"/>
      <c r="M278" s="117"/>
      <c r="N278" s="463">
        <f t="shared" si="46"/>
        <v>0</v>
      </c>
      <c r="O278" s="25"/>
      <c r="P278" s="1"/>
    </row>
    <row r="279" spans="1:16" s="9" customFormat="1" ht="11.25" outlineLevel="4">
      <c r="A279" s="446" t="s">
        <v>386</v>
      </c>
      <c r="B279" s="446" t="s">
        <v>388</v>
      </c>
      <c r="C279" s="446" t="s">
        <v>385</v>
      </c>
      <c r="D279" s="446" t="s">
        <v>866</v>
      </c>
      <c r="E279" s="85" t="s">
        <v>1429</v>
      </c>
      <c r="F279" s="117"/>
      <c r="G279" s="117"/>
      <c r="H279" s="141">
        <f t="shared" si="44"/>
        <v>0</v>
      </c>
      <c r="I279" s="117"/>
      <c r="J279" s="117"/>
      <c r="K279" s="141">
        <f t="shared" si="45"/>
        <v>0</v>
      </c>
      <c r="L279" s="117"/>
      <c r="M279" s="117"/>
      <c r="N279" s="463">
        <f t="shared" si="46"/>
        <v>0</v>
      </c>
      <c r="O279" s="25"/>
      <c r="P279" s="1"/>
    </row>
    <row r="280" spans="1:16" s="9" customFormat="1" ht="22.5" outlineLevel="4">
      <c r="A280" s="446" t="s">
        <v>386</v>
      </c>
      <c r="B280" s="446" t="s">
        <v>388</v>
      </c>
      <c r="C280" s="446" t="s">
        <v>385</v>
      </c>
      <c r="D280" s="446" t="s">
        <v>867</v>
      </c>
      <c r="E280" s="85" t="s">
        <v>1430</v>
      </c>
      <c r="F280" s="117"/>
      <c r="G280" s="117"/>
      <c r="H280" s="141">
        <f t="shared" si="44"/>
        <v>0</v>
      </c>
      <c r="I280" s="117"/>
      <c r="J280" s="117"/>
      <c r="K280" s="141">
        <f t="shared" si="45"/>
        <v>0</v>
      </c>
      <c r="L280" s="117"/>
      <c r="M280" s="117"/>
      <c r="N280" s="463">
        <f t="shared" si="46"/>
        <v>0</v>
      </c>
      <c r="O280" s="25"/>
      <c r="P280" s="1"/>
    </row>
    <row r="281" spans="1:16" s="9" customFormat="1" ht="22.5" outlineLevel="4">
      <c r="A281" s="446" t="s">
        <v>386</v>
      </c>
      <c r="B281" s="446" t="s">
        <v>388</v>
      </c>
      <c r="C281" s="446" t="s">
        <v>385</v>
      </c>
      <c r="D281" s="446" t="s">
        <v>868</v>
      </c>
      <c r="E281" s="85" t="s">
        <v>1431</v>
      </c>
      <c r="F281" s="117"/>
      <c r="G281" s="117"/>
      <c r="H281" s="141">
        <f t="shared" si="44"/>
        <v>0</v>
      </c>
      <c r="I281" s="117"/>
      <c r="J281" s="117"/>
      <c r="K281" s="141">
        <f t="shared" si="45"/>
        <v>0</v>
      </c>
      <c r="L281" s="117"/>
      <c r="M281" s="117"/>
      <c r="N281" s="463">
        <f t="shared" si="46"/>
        <v>0</v>
      </c>
      <c r="O281" s="25"/>
      <c r="P281" s="1"/>
    </row>
    <row r="282" spans="1:16" s="9" customFormat="1" ht="22.5" outlineLevel="4">
      <c r="A282" s="446" t="s">
        <v>386</v>
      </c>
      <c r="B282" s="446" t="s">
        <v>388</v>
      </c>
      <c r="C282" s="446" t="s">
        <v>385</v>
      </c>
      <c r="D282" s="446" t="s">
        <v>869</v>
      </c>
      <c r="E282" s="85" t="s">
        <v>1432</v>
      </c>
      <c r="F282" s="117"/>
      <c r="G282" s="117"/>
      <c r="H282" s="141">
        <f t="shared" si="44"/>
        <v>0</v>
      </c>
      <c r="I282" s="117"/>
      <c r="J282" s="117"/>
      <c r="K282" s="141">
        <f t="shared" si="45"/>
        <v>0</v>
      </c>
      <c r="L282" s="117"/>
      <c r="M282" s="117"/>
      <c r="N282" s="463">
        <f t="shared" si="46"/>
        <v>0</v>
      </c>
      <c r="O282" s="25"/>
      <c r="P282" s="1"/>
    </row>
    <row r="283" spans="1:16" s="9" customFormat="1" ht="11.25" outlineLevel="4">
      <c r="A283" s="446" t="s">
        <v>386</v>
      </c>
      <c r="B283" s="446" t="s">
        <v>388</v>
      </c>
      <c r="C283" s="446" t="s">
        <v>385</v>
      </c>
      <c r="D283" s="446" t="s">
        <v>870</v>
      </c>
      <c r="E283" s="85" t="s">
        <v>1433</v>
      </c>
      <c r="F283" s="117"/>
      <c r="G283" s="117"/>
      <c r="H283" s="141">
        <f t="shared" si="44"/>
        <v>0</v>
      </c>
      <c r="I283" s="117"/>
      <c r="J283" s="117"/>
      <c r="K283" s="141">
        <f t="shared" si="45"/>
        <v>0</v>
      </c>
      <c r="L283" s="117"/>
      <c r="M283" s="117"/>
      <c r="N283" s="463">
        <f t="shared" si="46"/>
        <v>0</v>
      </c>
      <c r="O283" s="25"/>
      <c r="P283" s="1"/>
    </row>
    <row r="284" spans="1:16" s="9" customFormat="1" ht="11.25" outlineLevel="4">
      <c r="A284" s="446" t="s">
        <v>386</v>
      </c>
      <c r="B284" s="446" t="s">
        <v>388</v>
      </c>
      <c r="C284" s="446" t="s">
        <v>385</v>
      </c>
      <c r="D284" s="446" t="s">
        <v>871</v>
      </c>
      <c r="E284" s="85" t="s">
        <v>1434</v>
      </c>
      <c r="F284" s="117"/>
      <c r="G284" s="117"/>
      <c r="H284" s="141">
        <f t="shared" si="44"/>
        <v>0</v>
      </c>
      <c r="I284" s="117"/>
      <c r="J284" s="117"/>
      <c r="K284" s="141">
        <f t="shared" si="45"/>
        <v>0</v>
      </c>
      <c r="L284" s="117"/>
      <c r="M284" s="117"/>
      <c r="N284" s="463">
        <f t="shared" si="46"/>
        <v>0</v>
      </c>
      <c r="O284" s="25"/>
      <c r="P284" s="1"/>
    </row>
    <row r="285" spans="1:16" s="9" customFormat="1" ht="22.5" outlineLevel="4">
      <c r="A285" s="446" t="s">
        <v>386</v>
      </c>
      <c r="B285" s="446" t="s">
        <v>388</v>
      </c>
      <c r="C285" s="446" t="s">
        <v>385</v>
      </c>
      <c r="D285" s="446" t="s">
        <v>872</v>
      </c>
      <c r="E285" s="85" t="s">
        <v>1435</v>
      </c>
      <c r="F285" s="117"/>
      <c r="G285" s="117"/>
      <c r="H285" s="141">
        <f t="shared" si="44"/>
        <v>0</v>
      </c>
      <c r="I285" s="117"/>
      <c r="J285" s="117"/>
      <c r="K285" s="141">
        <f t="shared" si="45"/>
        <v>0</v>
      </c>
      <c r="L285" s="117"/>
      <c r="M285" s="117"/>
      <c r="N285" s="463">
        <f t="shared" si="46"/>
        <v>0</v>
      </c>
      <c r="O285" s="25"/>
      <c r="P285" s="1"/>
    </row>
    <row r="286" spans="1:16" s="9" customFormat="1" ht="22.5" outlineLevel="4">
      <c r="A286" s="446" t="s">
        <v>386</v>
      </c>
      <c r="B286" s="446" t="s">
        <v>388</v>
      </c>
      <c r="C286" s="446" t="s">
        <v>385</v>
      </c>
      <c r="D286" s="446" t="s">
        <v>873</v>
      </c>
      <c r="E286" s="85" t="s">
        <v>1436</v>
      </c>
      <c r="F286" s="117"/>
      <c r="G286" s="117"/>
      <c r="H286" s="141">
        <f t="shared" si="44"/>
        <v>0</v>
      </c>
      <c r="I286" s="117"/>
      <c r="J286" s="117"/>
      <c r="K286" s="141">
        <f t="shared" si="45"/>
        <v>0</v>
      </c>
      <c r="L286" s="117"/>
      <c r="M286" s="117"/>
      <c r="N286" s="463">
        <f t="shared" si="46"/>
        <v>0</v>
      </c>
      <c r="O286" s="25"/>
      <c r="P286" s="1"/>
    </row>
    <row r="287" spans="1:16" s="9" customFormat="1" ht="22.5" outlineLevel="4">
      <c r="A287" s="446" t="s">
        <v>386</v>
      </c>
      <c r="B287" s="446" t="s">
        <v>388</v>
      </c>
      <c r="C287" s="446" t="s">
        <v>385</v>
      </c>
      <c r="D287" s="446" t="s">
        <v>874</v>
      </c>
      <c r="E287" s="85" t="s">
        <v>1437</v>
      </c>
      <c r="F287" s="117"/>
      <c r="G287" s="117"/>
      <c r="H287" s="141">
        <f t="shared" si="44"/>
        <v>0</v>
      </c>
      <c r="I287" s="117"/>
      <c r="J287" s="117"/>
      <c r="K287" s="141">
        <f t="shared" si="45"/>
        <v>0</v>
      </c>
      <c r="L287" s="117"/>
      <c r="M287" s="117"/>
      <c r="N287" s="463">
        <f t="shared" si="46"/>
        <v>0</v>
      </c>
      <c r="O287" s="25"/>
      <c r="P287" s="1"/>
    </row>
    <row r="288" spans="1:16" s="9" customFormat="1" ht="22.5" outlineLevel="4">
      <c r="A288" s="446" t="s">
        <v>386</v>
      </c>
      <c r="B288" s="446" t="s">
        <v>388</v>
      </c>
      <c r="C288" s="446" t="s">
        <v>385</v>
      </c>
      <c r="D288" s="446" t="s">
        <v>875</v>
      </c>
      <c r="E288" s="85" t="s">
        <v>1438</v>
      </c>
      <c r="F288" s="117"/>
      <c r="G288" s="117"/>
      <c r="H288" s="141">
        <f t="shared" si="44"/>
        <v>0</v>
      </c>
      <c r="I288" s="117"/>
      <c r="J288" s="117"/>
      <c r="K288" s="141">
        <f t="shared" si="45"/>
        <v>0</v>
      </c>
      <c r="L288" s="117"/>
      <c r="M288" s="117"/>
      <c r="N288" s="463">
        <f t="shared" si="46"/>
        <v>0</v>
      </c>
      <c r="O288" s="25"/>
      <c r="P288" s="1"/>
    </row>
    <row r="289" spans="1:16" s="9" customFormat="1" ht="22.5" outlineLevel="4">
      <c r="A289" s="446" t="s">
        <v>386</v>
      </c>
      <c r="B289" s="446" t="s">
        <v>388</v>
      </c>
      <c r="C289" s="446" t="s">
        <v>385</v>
      </c>
      <c r="D289" s="446" t="s">
        <v>876</v>
      </c>
      <c r="E289" s="85" t="s">
        <v>1439</v>
      </c>
      <c r="F289" s="117"/>
      <c r="G289" s="117"/>
      <c r="H289" s="141">
        <f t="shared" si="44"/>
        <v>0</v>
      </c>
      <c r="I289" s="117"/>
      <c r="J289" s="117"/>
      <c r="K289" s="141">
        <f t="shared" si="45"/>
        <v>0</v>
      </c>
      <c r="L289" s="117"/>
      <c r="M289" s="117"/>
      <c r="N289" s="463">
        <f t="shared" si="46"/>
        <v>0</v>
      </c>
      <c r="O289" s="25"/>
      <c r="P289" s="1"/>
    </row>
    <row r="290" spans="1:16" s="9" customFormat="1" ht="22.5" outlineLevel="4">
      <c r="A290" s="446" t="s">
        <v>386</v>
      </c>
      <c r="B290" s="446" t="s">
        <v>388</v>
      </c>
      <c r="C290" s="446" t="s">
        <v>385</v>
      </c>
      <c r="D290" s="446" t="s">
        <v>877</v>
      </c>
      <c r="E290" s="85" t="s">
        <v>1440</v>
      </c>
      <c r="F290" s="117"/>
      <c r="G290" s="117"/>
      <c r="H290" s="141">
        <f t="shared" si="44"/>
        <v>0</v>
      </c>
      <c r="I290" s="117"/>
      <c r="J290" s="117"/>
      <c r="K290" s="141">
        <f t="shared" si="45"/>
        <v>0</v>
      </c>
      <c r="L290" s="117"/>
      <c r="M290" s="117"/>
      <c r="N290" s="463">
        <f t="shared" si="46"/>
        <v>0</v>
      </c>
      <c r="O290" s="25"/>
      <c r="P290" s="1"/>
    </row>
    <row r="291" spans="1:16" s="9" customFormat="1" ht="22.5" outlineLevel="4">
      <c r="A291" s="446" t="s">
        <v>386</v>
      </c>
      <c r="B291" s="446" t="s">
        <v>388</v>
      </c>
      <c r="C291" s="446" t="s">
        <v>385</v>
      </c>
      <c r="D291" s="446" t="s">
        <v>878</v>
      </c>
      <c r="E291" s="85" t="s">
        <v>1441</v>
      </c>
      <c r="F291" s="117"/>
      <c r="G291" s="117"/>
      <c r="H291" s="141">
        <f t="shared" si="44"/>
        <v>0</v>
      </c>
      <c r="I291" s="117"/>
      <c r="J291" s="117"/>
      <c r="K291" s="141">
        <f t="shared" si="45"/>
        <v>0</v>
      </c>
      <c r="L291" s="117"/>
      <c r="M291" s="117"/>
      <c r="N291" s="463">
        <f t="shared" si="46"/>
        <v>0</v>
      </c>
      <c r="O291" s="25"/>
      <c r="P291" s="1"/>
    </row>
    <row r="292" spans="1:16" s="9" customFormat="1" ht="22.5" outlineLevel="4">
      <c r="A292" s="446" t="s">
        <v>386</v>
      </c>
      <c r="B292" s="446" t="s">
        <v>388</v>
      </c>
      <c r="C292" s="446" t="s">
        <v>385</v>
      </c>
      <c r="D292" s="446" t="s">
        <v>879</v>
      </c>
      <c r="E292" s="85" t="s">
        <v>1442</v>
      </c>
      <c r="F292" s="117"/>
      <c r="G292" s="117"/>
      <c r="H292" s="141">
        <f t="shared" si="44"/>
        <v>0</v>
      </c>
      <c r="I292" s="117"/>
      <c r="J292" s="117"/>
      <c r="K292" s="141">
        <f t="shared" si="45"/>
        <v>0</v>
      </c>
      <c r="L292" s="117"/>
      <c r="M292" s="117"/>
      <c r="N292" s="463">
        <f t="shared" si="46"/>
        <v>0</v>
      </c>
      <c r="O292" s="25"/>
      <c r="P292" s="1"/>
    </row>
    <row r="293" spans="1:16" s="9" customFormat="1" ht="22.5" outlineLevel="4">
      <c r="A293" s="446" t="s">
        <v>386</v>
      </c>
      <c r="B293" s="446" t="s">
        <v>388</v>
      </c>
      <c r="C293" s="446" t="s">
        <v>385</v>
      </c>
      <c r="D293" s="446" t="s">
        <v>880</v>
      </c>
      <c r="E293" s="85" t="s">
        <v>1443</v>
      </c>
      <c r="F293" s="117"/>
      <c r="G293" s="117"/>
      <c r="H293" s="141">
        <f t="shared" si="44"/>
        <v>0</v>
      </c>
      <c r="I293" s="117"/>
      <c r="J293" s="117"/>
      <c r="K293" s="141">
        <f t="shared" si="45"/>
        <v>0</v>
      </c>
      <c r="L293" s="117"/>
      <c r="M293" s="117"/>
      <c r="N293" s="463">
        <f t="shared" si="46"/>
        <v>0</v>
      </c>
      <c r="O293" s="25"/>
      <c r="P293" s="1"/>
    </row>
    <row r="294" spans="1:16" s="9" customFormat="1" ht="22.5" outlineLevel="4">
      <c r="A294" s="446" t="s">
        <v>386</v>
      </c>
      <c r="B294" s="446" t="s">
        <v>388</v>
      </c>
      <c r="C294" s="446" t="s">
        <v>385</v>
      </c>
      <c r="D294" s="446" t="s">
        <v>881</v>
      </c>
      <c r="E294" s="85" t="s">
        <v>1444</v>
      </c>
      <c r="F294" s="117"/>
      <c r="G294" s="117"/>
      <c r="H294" s="141">
        <f t="shared" si="44"/>
        <v>0</v>
      </c>
      <c r="I294" s="117"/>
      <c r="J294" s="117"/>
      <c r="K294" s="141">
        <f t="shared" si="45"/>
        <v>0</v>
      </c>
      <c r="L294" s="117"/>
      <c r="M294" s="117"/>
      <c r="N294" s="463">
        <f t="shared" si="46"/>
        <v>0</v>
      </c>
      <c r="O294" s="25"/>
      <c r="P294" s="1"/>
    </row>
    <row r="295" spans="1:16" s="9" customFormat="1" ht="22.5" outlineLevel="4">
      <c r="A295" s="446" t="s">
        <v>386</v>
      </c>
      <c r="B295" s="446" t="s">
        <v>388</v>
      </c>
      <c r="C295" s="446" t="s">
        <v>385</v>
      </c>
      <c r="D295" s="446" t="s">
        <v>882</v>
      </c>
      <c r="E295" s="85" t="s">
        <v>1445</v>
      </c>
      <c r="F295" s="117"/>
      <c r="G295" s="117"/>
      <c r="H295" s="141">
        <f t="shared" si="44"/>
        <v>0</v>
      </c>
      <c r="I295" s="117"/>
      <c r="J295" s="117"/>
      <c r="K295" s="141">
        <f t="shared" si="45"/>
        <v>0</v>
      </c>
      <c r="L295" s="117"/>
      <c r="M295" s="117"/>
      <c r="N295" s="463">
        <f t="shared" si="46"/>
        <v>0</v>
      </c>
      <c r="O295" s="25"/>
      <c r="P295" s="1"/>
    </row>
    <row r="296" spans="1:16" s="9" customFormat="1" ht="22.5" outlineLevel="4">
      <c r="A296" s="446" t="s">
        <v>386</v>
      </c>
      <c r="B296" s="446" t="s">
        <v>388</v>
      </c>
      <c r="C296" s="446" t="s">
        <v>385</v>
      </c>
      <c r="D296" s="446" t="s">
        <v>883</v>
      </c>
      <c r="E296" s="85" t="s">
        <v>1446</v>
      </c>
      <c r="F296" s="117"/>
      <c r="G296" s="117"/>
      <c r="H296" s="141">
        <f t="shared" si="44"/>
        <v>0</v>
      </c>
      <c r="I296" s="117"/>
      <c r="J296" s="117"/>
      <c r="K296" s="141">
        <f t="shared" si="45"/>
        <v>0</v>
      </c>
      <c r="L296" s="117"/>
      <c r="M296" s="117"/>
      <c r="N296" s="463">
        <f t="shared" si="46"/>
        <v>0</v>
      </c>
      <c r="O296" s="25"/>
      <c r="P296" s="1"/>
    </row>
    <row r="297" spans="1:16" s="9" customFormat="1" ht="22.5" outlineLevel="4">
      <c r="A297" s="446" t="s">
        <v>386</v>
      </c>
      <c r="B297" s="446" t="s">
        <v>388</v>
      </c>
      <c r="C297" s="446" t="s">
        <v>385</v>
      </c>
      <c r="D297" s="446" t="s">
        <v>884</v>
      </c>
      <c r="E297" s="85" t="s">
        <v>1447</v>
      </c>
      <c r="F297" s="117"/>
      <c r="G297" s="117"/>
      <c r="H297" s="141">
        <f t="shared" si="44"/>
        <v>0</v>
      </c>
      <c r="I297" s="117"/>
      <c r="J297" s="117"/>
      <c r="K297" s="141">
        <f t="shared" si="45"/>
        <v>0</v>
      </c>
      <c r="L297" s="117"/>
      <c r="M297" s="117"/>
      <c r="N297" s="463">
        <f t="shared" si="46"/>
        <v>0</v>
      </c>
      <c r="O297" s="25"/>
      <c r="P297" s="1"/>
    </row>
    <row r="298" spans="1:16" s="9" customFormat="1" ht="22.5" outlineLevel="4">
      <c r="A298" s="446" t="s">
        <v>386</v>
      </c>
      <c r="B298" s="446" t="s">
        <v>388</v>
      </c>
      <c r="C298" s="446" t="s">
        <v>385</v>
      </c>
      <c r="D298" s="446" t="s">
        <v>885</v>
      </c>
      <c r="E298" s="85" t="s">
        <v>1448</v>
      </c>
      <c r="F298" s="117"/>
      <c r="G298" s="117"/>
      <c r="H298" s="141">
        <f t="shared" si="44"/>
        <v>0</v>
      </c>
      <c r="I298" s="117"/>
      <c r="J298" s="117"/>
      <c r="K298" s="141">
        <f t="shared" si="45"/>
        <v>0</v>
      </c>
      <c r="L298" s="117"/>
      <c r="M298" s="117"/>
      <c r="N298" s="463">
        <f t="shared" si="46"/>
        <v>0</v>
      </c>
      <c r="O298" s="25"/>
      <c r="P298" s="1"/>
    </row>
    <row r="299" spans="1:16" s="9" customFormat="1" ht="22.5" outlineLevel="4">
      <c r="A299" s="446" t="s">
        <v>386</v>
      </c>
      <c r="B299" s="446" t="s">
        <v>388</v>
      </c>
      <c r="C299" s="446" t="s">
        <v>385</v>
      </c>
      <c r="D299" s="446" t="s">
        <v>886</v>
      </c>
      <c r="E299" s="85" t="s">
        <v>1449</v>
      </c>
      <c r="F299" s="117"/>
      <c r="G299" s="117"/>
      <c r="H299" s="141">
        <f t="shared" si="44"/>
        <v>0</v>
      </c>
      <c r="I299" s="117"/>
      <c r="J299" s="117"/>
      <c r="K299" s="141">
        <f t="shared" si="45"/>
        <v>0</v>
      </c>
      <c r="L299" s="117"/>
      <c r="M299" s="117"/>
      <c r="N299" s="463">
        <f t="shared" si="46"/>
        <v>0</v>
      </c>
      <c r="O299" s="25"/>
      <c r="P299" s="1"/>
    </row>
    <row r="300" spans="1:16" s="9" customFormat="1" ht="22.5" outlineLevel="4">
      <c r="A300" s="446" t="s">
        <v>386</v>
      </c>
      <c r="B300" s="446" t="s">
        <v>388</v>
      </c>
      <c r="C300" s="446" t="s">
        <v>385</v>
      </c>
      <c r="D300" s="446" t="s">
        <v>887</v>
      </c>
      <c r="E300" s="85" t="s">
        <v>1450</v>
      </c>
      <c r="F300" s="117"/>
      <c r="G300" s="117"/>
      <c r="H300" s="141">
        <f t="shared" si="44"/>
        <v>0</v>
      </c>
      <c r="I300" s="117"/>
      <c r="J300" s="117"/>
      <c r="K300" s="141">
        <f t="shared" si="45"/>
        <v>0</v>
      </c>
      <c r="L300" s="117"/>
      <c r="M300" s="117"/>
      <c r="N300" s="463">
        <f t="shared" si="46"/>
        <v>0</v>
      </c>
      <c r="O300" s="25"/>
      <c r="P300" s="1"/>
    </row>
    <row r="301" spans="1:16" s="9" customFormat="1" ht="22.5" outlineLevel="4">
      <c r="A301" s="446" t="s">
        <v>386</v>
      </c>
      <c r="B301" s="446" t="s">
        <v>388</v>
      </c>
      <c r="C301" s="446" t="s">
        <v>385</v>
      </c>
      <c r="D301" s="446" t="s">
        <v>888</v>
      </c>
      <c r="E301" s="85" t="s">
        <v>1451</v>
      </c>
      <c r="F301" s="117"/>
      <c r="G301" s="117"/>
      <c r="H301" s="141">
        <f t="shared" si="44"/>
        <v>0</v>
      </c>
      <c r="I301" s="117"/>
      <c r="J301" s="117"/>
      <c r="K301" s="141">
        <f t="shared" si="45"/>
        <v>0</v>
      </c>
      <c r="L301" s="117"/>
      <c r="M301" s="117"/>
      <c r="N301" s="463">
        <f t="shared" si="46"/>
        <v>0</v>
      </c>
      <c r="O301" s="25"/>
      <c r="P301" s="1"/>
    </row>
    <row r="302" spans="1:16" s="9" customFormat="1" ht="22.5" outlineLevel="4">
      <c r="A302" s="446" t="s">
        <v>386</v>
      </c>
      <c r="B302" s="446" t="s">
        <v>388</v>
      </c>
      <c r="C302" s="446" t="s">
        <v>385</v>
      </c>
      <c r="D302" s="446" t="s">
        <v>889</v>
      </c>
      <c r="E302" s="85" t="s">
        <v>1452</v>
      </c>
      <c r="F302" s="117"/>
      <c r="G302" s="117"/>
      <c r="H302" s="141">
        <f t="shared" si="44"/>
        <v>0</v>
      </c>
      <c r="I302" s="117"/>
      <c r="J302" s="117"/>
      <c r="K302" s="141">
        <f t="shared" si="45"/>
        <v>0</v>
      </c>
      <c r="L302" s="117"/>
      <c r="M302" s="117"/>
      <c r="N302" s="463">
        <f t="shared" si="46"/>
        <v>0</v>
      </c>
      <c r="O302" s="25"/>
      <c r="P302" s="1"/>
    </row>
    <row r="303" spans="1:16" s="9" customFormat="1" ht="22.5" outlineLevel="4">
      <c r="A303" s="446" t="s">
        <v>386</v>
      </c>
      <c r="B303" s="446" t="s">
        <v>388</v>
      </c>
      <c r="C303" s="446" t="s">
        <v>385</v>
      </c>
      <c r="D303" s="446" t="s">
        <v>890</v>
      </c>
      <c r="E303" s="85" t="s">
        <v>1453</v>
      </c>
      <c r="F303" s="117"/>
      <c r="G303" s="117"/>
      <c r="H303" s="141">
        <f t="shared" si="44"/>
        <v>0</v>
      </c>
      <c r="I303" s="117"/>
      <c r="J303" s="117"/>
      <c r="K303" s="141">
        <f t="shared" si="45"/>
        <v>0</v>
      </c>
      <c r="L303" s="117"/>
      <c r="M303" s="117"/>
      <c r="N303" s="463">
        <f t="shared" si="46"/>
        <v>0</v>
      </c>
      <c r="O303" s="25"/>
      <c r="P303" s="1"/>
    </row>
    <row r="304" spans="1:16" s="9" customFormat="1" ht="22.5" outlineLevel="4">
      <c r="A304" s="446" t="s">
        <v>386</v>
      </c>
      <c r="B304" s="446" t="s">
        <v>388</v>
      </c>
      <c r="C304" s="446" t="s">
        <v>385</v>
      </c>
      <c r="D304" s="446" t="s">
        <v>891</v>
      </c>
      <c r="E304" s="85" t="s">
        <v>1454</v>
      </c>
      <c r="F304" s="117"/>
      <c r="G304" s="117"/>
      <c r="H304" s="141">
        <f t="shared" si="44"/>
        <v>0</v>
      </c>
      <c r="I304" s="117"/>
      <c r="J304" s="117"/>
      <c r="K304" s="141">
        <f t="shared" si="45"/>
        <v>0</v>
      </c>
      <c r="L304" s="117"/>
      <c r="M304" s="117"/>
      <c r="N304" s="463">
        <f t="shared" si="46"/>
        <v>0</v>
      </c>
      <c r="O304" s="25"/>
      <c r="P304" s="1"/>
    </row>
    <row r="305" spans="1:16" s="9" customFormat="1" ht="22.5" outlineLevel="4">
      <c r="A305" s="446" t="s">
        <v>386</v>
      </c>
      <c r="B305" s="446" t="s">
        <v>388</v>
      </c>
      <c r="C305" s="446" t="s">
        <v>385</v>
      </c>
      <c r="D305" s="446" t="s">
        <v>892</v>
      </c>
      <c r="E305" s="85" t="s">
        <v>1455</v>
      </c>
      <c r="F305" s="117"/>
      <c r="G305" s="117"/>
      <c r="H305" s="141">
        <f t="shared" si="44"/>
        <v>0</v>
      </c>
      <c r="I305" s="117"/>
      <c r="J305" s="117"/>
      <c r="K305" s="141">
        <f t="shared" si="45"/>
        <v>0</v>
      </c>
      <c r="L305" s="117"/>
      <c r="M305" s="117"/>
      <c r="N305" s="463">
        <f t="shared" si="46"/>
        <v>0</v>
      </c>
      <c r="O305" s="25"/>
      <c r="P305" s="1"/>
    </row>
    <row r="306" spans="1:16" s="9" customFormat="1" ht="22.5" outlineLevel="4">
      <c r="A306" s="446" t="s">
        <v>386</v>
      </c>
      <c r="B306" s="446" t="s">
        <v>388</v>
      </c>
      <c r="C306" s="446" t="s">
        <v>385</v>
      </c>
      <c r="D306" s="446" t="s">
        <v>893</v>
      </c>
      <c r="E306" s="85" t="s">
        <v>1456</v>
      </c>
      <c r="F306" s="117"/>
      <c r="G306" s="117"/>
      <c r="H306" s="141">
        <f t="shared" si="44"/>
        <v>0</v>
      </c>
      <c r="I306" s="117"/>
      <c r="J306" s="117"/>
      <c r="K306" s="141">
        <f t="shared" si="45"/>
        <v>0</v>
      </c>
      <c r="L306" s="117"/>
      <c r="M306" s="117"/>
      <c r="N306" s="463">
        <f t="shared" si="46"/>
        <v>0</v>
      </c>
      <c r="O306" s="25"/>
      <c r="P306" s="1"/>
    </row>
    <row r="307" spans="1:16" s="9" customFormat="1" ht="22.5" outlineLevel="4">
      <c r="A307" s="446" t="s">
        <v>386</v>
      </c>
      <c r="B307" s="446" t="s">
        <v>388</v>
      </c>
      <c r="C307" s="446" t="s">
        <v>385</v>
      </c>
      <c r="D307" s="446" t="s">
        <v>894</v>
      </c>
      <c r="E307" s="85" t="s">
        <v>1457</v>
      </c>
      <c r="F307" s="117"/>
      <c r="G307" s="117"/>
      <c r="H307" s="141">
        <f t="shared" si="44"/>
        <v>0</v>
      </c>
      <c r="I307" s="117"/>
      <c r="J307" s="117"/>
      <c r="K307" s="141">
        <f t="shared" si="45"/>
        <v>0</v>
      </c>
      <c r="L307" s="117"/>
      <c r="M307" s="117"/>
      <c r="N307" s="463">
        <f t="shared" si="46"/>
        <v>0</v>
      </c>
      <c r="O307" s="25"/>
      <c r="P307" s="1"/>
    </row>
    <row r="308" spans="1:16" s="9" customFormat="1" ht="22.5" outlineLevel="4">
      <c r="A308" s="446" t="s">
        <v>386</v>
      </c>
      <c r="B308" s="446" t="s">
        <v>388</v>
      </c>
      <c r="C308" s="446" t="s">
        <v>385</v>
      </c>
      <c r="D308" s="446" t="s">
        <v>895</v>
      </c>
      <c r="E308" s="85" t="s">
        <v>1458</v>
      </c>
      <c r="F308" s="117"/>
      <c r="G308" s="117"/>
      <c r="H308" s="141">
        <f t="shared" si="44"/>
        <v>0</v>
      </c>
      <c r="I308" s="117"/>
      <c r="J308" s="117"/>
      <c r="K308" s="141">
        <f t="shared" si="45"/>
        <v>0</v>
      </c>
      <c r="L308" s="117"/>
      <c r="M308" s="117"/>
      <c r="N308" s="463">
        <f t="shared" si="46"/>
        <v>0</v>
      </c>
      <c r="O308" s="25"/>
      <c r="P308" s="1"/>
    </row>
    <row r="309" spans="1:16" s="9" customFormat="1" ht="22.5" outlineLevel="4">
      <c r="A309" s="446" t="s">
        <v>386</v>
      </c>
      <c r="B309" s="446" t="s">
        <v>388</v>
      </c>
      <c r="C309" s="446" t="s">
        <v>385</v>
      </c>
      <c r="D309" s="446" t="s">
        <v>896</v>
      </c>
      <c r="E309" s="85" t="s">
        <v>1459</v>
      </c>
      <c r="F309" s="117"/>
      <c r="G309" s="117"/>
      <c r="H309" s="141">
        <f t="shared" si="44"/>
        <v>0</v>
      </c>
      <c r="I309" s="117"/>
      <c r="J309" s="117"/>
      <c r="K309" s="141">
        <f t="shared" si="45"/>
        <v>0</v>
      </c>
      <c r="L309" s="117"/>
      <c r="M309" s="117"/>
      <c r="N309" s="463">
        <f t="shared" si="46"/>
        <v>0</v>
      </c>
      <c r="O309" s="25"/>
      <c r="P309" s="1"/>
    </row>
    <row r="310" spans="1:16" s="9" customFormat="1" ht="22.5" outlineLevel="4">
      <c r="A310" s="446" t="s">
        <v>386</v>
      </c>
      <c r="B310" s="446" t="s">
        <v>388</v>
      </c>
      <c r="C310" s="446" t="s">
        <v>385</v>
      </c>
      <c r="D310" s="446" t="s">
        <v>897</v>
      </c>
      <c r="E310" s="85" t="s">
        <v>1460</v>
      </c>
      <c r="F310" s="117"/>
      <c r="G310" s="117"/>
      <c r="H310" s="141">
        <f t="shared" si="44"/>
        <v>0</v>
      </c>
      <c r="I310" s="117"/>
      <c r="J310" s="117"/>
      <c r="K310" s="141">
        <f t="shared" si="45"/>
        <v>0</v>
      </c>
      <c r="L310" s="117"/>
      <c r="M310" s="117"/>
      <c r="N310" s="463">
        <f t="shared" si="46"/>
        <v>0</v>
      </c>
      <c r="O310" s="25"/>
      <c r="P310" s="1"/>
    </row>
    <row r="311" spans="1:16" s="9" customFormat="1" ht="11.25" outlineLevel="4">
      <c r="A311" s="446" t="s">
        <v>386</v>
      </c>
      <c r="B311" s="446" t="s">
        <v>388</v>
      </c>
      <c r="C311" s="446" t="s">
        <v>385</v>
      </c>
      <c r="D311" s="446" t="s">
        <v>898</v>
      </c>
      <c r="E311" s="85" t="s">
        <v>1461</v>
      </c>
      <c r="F311" s="117"/>
      <c r="G311" s="117"/>
      <c r="H311" s="141">
        <f t="shared" si="44"/>
        <v>0</v>
      </c>
      <c r="I311" s="117"/>
      <c r="J311" s="117"/>
      <c r="K311" s="141">
        <f t="shared" si="45"/>
        <v>0</v>
      </c>
      <c r="L311" s="117"/>
      <c r="M311" s="117"/>
      <c r="N311" s="463">
        <f t="shared" si="46"/>
        <v>0</v>
      </c>
      <c r="O311" s="25"/>
      <c r="P311" s="1"/>
    </row>
    <row r="312" spans="1:16" s="9" customFormat="1" ht="11.25" outlineLevel="4">
      <c r="A312" s="446" t="s">
        <v>386</v>
      </c>
      <c r="B312" s="446" t="s">
        <v>388</v>
      </c>
      <c r="C312" s="446" t="s">
        <v>385</v>
      </c>
      <c r="D312" s="446" t="s">
        <v>899</v>
      </c>
      <c r="E312" s="85" t="s">
        <v>1462</v>
      </c>
      <c r="F312" s="117"/>
      <c r="G312" s="117"/>
      <c r="H312" s="141">
        <f t="shared" si="44"/>
        <v>0</v>
      </c>
      <c r="I312" s="117"/>
      <c r="J312" s="117"/>
      <c r="K312" s="141">
        <f t="shared" si="45"/>
        <v>0</v>
      </c>
      <c r="L312" s="117"/>
      <c r="M312" s="117"/>
      <c r="N312" s="463">
        <f t="shared" si="46"/>
        <v>0</v>
      </c>
      <c r="O312" s="25"/>
      <c r="P312" s="1"/>
    </row>
    <row r="313" spans="1:16" s="9" customFormat="1" ht="11.25" outlineLevel="4">
      <c r="A313" s="446" t="s">
        <v>386</v>
      </c>
      <c r="B313" s="446" t="s">
        <v>388</v>
      </c>
      <c r="C313" s="446" t="s">
        <v>385</v>
      </c>
      <c r="D313" s="446" t="s">
        <v>900</v>
      </c>
      <c r="E313" s="85" t="s">
        <v>1463</v>
      </c>
      <c r="F313" s="117"/>
      <c r="G313" s="117"/>
      <c r="H313" s="141">
        <f t="shared" si="44"/>
        <v>0</v>
      </c>
      <c r="I313" s="117"/>
      <c r="J313" s="117"/>
      <c r="K313" s="141">
        <f t="shared" si="45"/>
        <v>0</v>
      </c>
      <c r="L313" s="117"/>
      <c r="M313" s="117"/>
      <c r="N313" s="463">
        <f t="shared" si="46"/>
        <v>0</v>
      </c>
      <c r="O313" s="25"/>
      <c r="P313" s="1"/>
    </row>
    <row r="314" spans="1:16" s="9" customFormat="1" ht="11.25" outlineLevel="4">
      <c r="A314" s="446" t="s">
        <v>386</v>
      </c>
      <c r="B314" s="446" t="s">
        <v>388</v>
      </c>
      <c r="C314" s="446" t="s">
        <v>385</v>
      </c>
      <c r="D314" s="446" t="s">
        <v>901</v>
      </c>
      <c r="E314" s="85" t="s">
        <v>1464</v>
      </c>
      <c r="F314" s="117"/>
      <c r="G314" s="117"/>
      <c r="H314" s="141">
        <f t="shared" si="44"/>
        <v>0</v>
      </c>
      <c r="I314" s="117"/>
      <c r="J314" s="117"/>
      <c r="K314" s="141">
        <f t="shared" si="45"/>
        <v>0</v>
      </c>
      <c r="L314" s="117"/>
      <c r="M314" s="117"/>
      <c r="N314" s="463">
        <f t="shared" si="46"/>
        <v>0</v>
      </c>
      <c r="O314" s="25"/>
      <c r="P314" s="1"/>
    </row>
    <row r="315" spans="1:16" s="9" customFormat="1" ht="11.25" outlineLevel="4">
      <c r="A315" s="446" t="s">
        <v>386</v>
      </c>
      <c r="B315" s="446" t="s">
        <v>388</v>
      </c>
      <c r="C315" s="446" t="s">
        <v>385</v>
      </c>
      <c r="D315" s="446" t="s">
        <v>902</v>
      </c>
      <c r="E315" s="85" t="s">
        <v>1465</v>
      </c>
      <c r="F315" s="117"/>
      <c r="G315" s="117"/>
      <c r="H315" s="141">
        <f t="shared" si="44"/>
        <v>0</v>
      </c>
      <c r="I315" s="117"/>
      <c r="J315" s="117"/>
      <c r="K315" s="141">
        <f t="shared" si="45"/>
        <v>0</v>
      </c>
      <c r="L315" s="117"/>
      <c r="M315" s="117"/>
      <c r="N315" s="463">
        <f t="shared" si="46"/>
        <v>0</v>
      </c>
      <c r="O315" s="25"/>
      <c r="P315" s="1"/>
    </row>
    <row r="316" spans="1:16" s="9" customFormat="1" ht="11.25" outlineLevel="4">
      <c r="A316" s="446" t="s">
        <v>386</v>
      </c>
      <c r="B316" s="446" t="s">
        <v>388</v>
      </c>
      <c r="C316" s="446" t="s">
        <v>385</v>
      </c>
      <c r="D316" s="446" t="s">
        <v>903</v>
      </c>
      <c r="E316" s="85" t="s">
        <v>1256</v>
      </c>
      <c r="F316" s="117"/>
      <c r="G316" s="117"/>
      <c r="H316" s="141">
        <f t="shared" si="44"/>
        <v>0</v>
      </c>
      <c r="I316" s="117"/>
      <c r="J316" s="117"/>
      <c r="K316" s="141">
        <f t="shared" si="45"/>
        <v>0</v>
      </c>
      <c r="L316" s="117"/>
      <c r="M316" s="117"/>
      <c r="N316" s="463">
        <f t="shared" si="46"/>
        <v>0</v>
      </c>
      <c r="O316" s="25"/>
      <c r="P316" s="1"/>
    </row>
    <row r="317" spans="1:16" s="9" customFormat="1" ht="22.5" outlineLevel="4">
      <c r="A317" s="446" t="s">
        <v>386</v>
      </c>
      <c r="B317" s="446" t="s">
        <v>388</v>
      </c>
      <c r="C317" s="446" t="s">
        <v>385</v>
      </c>
      <c r="D317" s="446" t="s">
        <v>904</v>
      </c>
      <c r="E317" s="85" t="s">
        <v>1466</v>
      </c>
      <c r="F317" s="117"/>
      <c r="G317" s="117"/>
      <c r="H317" s="141">
        <f t="shared" si="44"/>
        <v>0</v>
      </c>
      <c r="I317" s="117"/>
      <c r="J317" s="117"/>
      <c r="K317" s="141">
        <f t="shared" si="45"/>
        <v>0</v>
      </c>
      <c r="L317" s="117"/>
      <c r="M317" s="117"/>
      <c r="N317" s="463">
        <f t="shared" si="46"/>
        <v>0</v>
      </c>
      <c r="O317" s="25"/>
      <c r="P317" s="1"/>
    </row>
    <row r="318" spans="1:16" s="9" customFormat="1" ht="11.25" outlineLevel="4">
      <c r="A318" s="446" t="s">
        <v>386</v>
      </c>
      <c r="B318" s="446" t="s">
        <v>388</v>
      </c>
      <c r="C318" s="446" t="s">
        <v>385</v>
      </c>
      <c r="D318" s="446" t="s">
        <v>905</v>
      </c>
      <c r="E318" s="85" t="s">
        <v>1467</v>
      </c>
      <c r="F318" s="117"/>
      <c r="G318" s="117"/>
      <c r="H318" s="141">
        <f t="shared" si="44"/>
        <v>0</v>
      </c>
      <c r="I318" s="117"/>
      <c r="J318" s="117"/>
      <c r="K318" s="141">
        <f t="shared" si="45"/>
        <v>0</v>
      </c>
      <c r="L318" s="117"/>
      <c r="M318" s="117"/>
      <c r="N318" s="463">
        <f t="shared" si="46"/>
        <v>0</v>
      </c>
      <c r="O318" s="25"/>
      <c r="P318" s="1"/>
    </row>
    <row r="319" spans="1:16" s="9" customFormat="1" ht="11.25" outlineLevel="4">
      <c r="A319" s="446" t="s">
        <v>386</v>
      </c>
      <c r="B319" s="446" t="s">
        <v>388</v>
      </c>
      <c r="C319" s="446" t="s">
        <v>385</v>
      </c>
      <c r="D319" s="446" t="s">
        <v>906</v>
      </c>
      <c r="E319" s="85" t="s">
        <v>1468</v>
      </c>
      <c r="F319" s="117"/>
      <c r="G319" s="117"/>
      <c r="H319" s="141">
        <f t="shared" si="44"/>
        <v>0</v>
      </c>
      <c r="I319" s="117"/>
      <c r="J319" s="117"/>
      <c r="K319" s="141">
        <f t="shared" si="45"/>
        <v>0</v>
      </c>
      <c r="L319" s="117"/>
      <c r="M319" s="117"/>
      <c r="N319" s="463">
        <f t="shared" si="46"/>
        <v>0</v>
      </c>
      <c r="O319" s="25"/>
      <c r="P319" s="1"/>
    </row>
    <row r="320" spans="1:16" s="9" customFormat="1" ht="11.25" outlineLevel="4">
      <c r="A320" s="446" t="s">
        <v>386</v>
      </c>
      <c r="B320" s="446" t="s">
        <v>388</v>
      </c>
      <c r="C320" s="446" t="s">
        <v>385</v>
      </c>
      <c r="D320" s="446" t="s">
        <v>907</v>
      </c>
      <c r="E320" s="85" t="s">
        <v>1469</v>
      </c>
      <c r="F320" s="117"/>
      <c r="G320" s="117"/>
      <c r="H320" s="141">
        <f t="shared" si="44"/>
        <v>0</v>
      </c>
      <c r="I320" s="117"/>
      <c r="J320" s="117"/>
      <c r="K320" s="141">
        <f t="shared" si="45"/>
        <v>0</v>
      </c>
      <c r="L320" s="117"/>
      <c r="M320" s="117"/>
      <c r="N320" s="463">
        <f t="shared" si="46"/>
        <v>0</v>
      </c>
      <c r="O320" s="25"/>
      <c r="P320" s="1"/>
    </row>
    <row r="321" spans="1:16" s="9" customFormat="1" ht="11.25" outlineLevel="4">
      <c r="A321" s="446" t="s">
        <v>386</v>
      </c>
      <c r="B321" s="446" t="s">
        <v>388</v>
      </c>
      <c r="C321" s="446" t="s">
        <v>385</v>
      </c>
      <c r="D321" s="446" t="s">
        <v>908</v>
      </c>
      <c r="E321" s="85" t="s">
        <v>1470</v>
      </c>
      <c r="F321" s="117"/>
      <c r="G321" s="117"/>
      <c r="H321" s="141">
        <f t="shared" si="44"/>
        <v>0</v>
      </c>
      <c r="I321" s="117"/>
      <c r="J321" s="117"/>
      <c r="K321" s="141">
        <f t="shared" si="45"/>
        <v>0</v>
      </c>
      <c r="L321" s="117"/>
      <c r="M321" s="117"/>
      <c r="N321" s="463">
        <f>L321+M321</f>
        <v>0</v>
      </c>
      <c r="O321" s="25"/>
      <c r="P321" s="1"/>
    </row>
    <row r="322" spans="1:16" s="9" customFormat="1" ht="24.75" customHeight="1" outlineLevel="4">
      <c r="A322" s="446" t="s">
        <v>386</v>
      </c>
      <c r="B322" s="446" t="s">
        <v>388</v>
      </c>
      <c r="C322" s="446" t="s">
        <v>385</v>
      </c>
      <c r="D322" s="446" t="s">
        <v>909</v>
      </c>
      <c r="E322" s="85" t="s">
        <v>1471</v>
      </c>
      <c r="F322" s="117"/>
      <c r="G322" s="117"/>
      <c r="H322" s="141">
        <f t="shared" si="44"/>
        <v>0</v>
      </c>
      <c r="I322" s="117"/>
      <c r="J322" s="117"/>
      <c r="K322" s="141">
        <f t="shared" si="45"/>
        <v>0</v>
      </c>
      <c r="L322" s="117"/>
      <c r="M322" s="117"/>
      <c r="N322" s="463">
        <f>L322+M322</f>
        <v>0</v>
      </c>
      <c r="O322" s="25"/>
      <c r="P322" s="1"/>
    </row>
    <row r="323" spans="1:16" s="9" customFormat="1" ht="24.75" customHeight="1" outlineLevel="4">
      <c r="A323" s="446" t="s">
        <v>386</v>
      </c>
      <c r="B323" s="446" t="s">
        <v>388</v>
      </c>
      <c r="C323" s="446" t="s">
        <v>385</v>
      </c>
      <c r="D323" s="446" t="s">
        <v>910</v>
      </c>
      <c r="E323" s="85" t="s">
        <v>1472</v>
      </c>
      <c r="F323" s="117"/>
      <c r="G323" s="117"/>
      <c r="H323" s="141">
        <f t="shared" si="44"/>
        <v>0</v>
      </c>
      <c r="I323" s="117"/>
      <c r="J323" s="117"/>
      <c r="K323" s="141">
        <f t="shared" si="45"/>
        <v>0</v>
      </c>
      <c r="L323" s="117"/>
      <c r="M323" s="117"/>
      <c r="N323" s="463">
        <f t="shared" si="46"/>
        <v>0</v>
      </c>
      <c r="O323" s="25"/>
      <c r="P323" s="1"/>
    </row>
    <row r="324" spans="1:16" s="9" customFormat="1" ht="24.75" customHeight="1" outlineLevel="4">
      <c r="A324" s="446" t="s">
        <v>386</v>
      </c>
      <c r="B324" s="446" t="s">
        <v>388</v>
      </c>
      <c r="C324" s="446" t="s">
        <v>385</v>
      </c>
      <c r="D324" s="446" t="s">
        <v>1172</v>
      </c>
      <c r="E324" s="85" t="s">
        <v>1473</v>
      </c>
      <c r="F324" s="117"/>
      <c r="G324" s="117"/>
      <c r="H324" s="141">
        <f t="shared" si="44"/>
        <v>0</v>
      </c>
      <c r="I324" s="117"/>
      <c r="J324" s="117"/>
      <c r="K324" s="141">
        <f t="shared" si="45"/>
        <v>0</v>
      </c>
      <c r="L324" s="117"/>
      <c r="M324" s="117"/>
      <c r="N324" s="463">
        <f t="shared" si="46"/>
        <v>0</v>
      </c>
      <c r="O324" s="25"/>
      <c r="P324" s="1"/>
    </row>
    <row r="325" spans="1:16" s="9" customFormat="1" ht="24.75" customHeight="1" outlineLevel="4">
      <c r="A325" s="446" t="s">
        <v>386</v>
      </c>
      <c r="B325" s="446" t="s">
        <v>388</v>
      </c>
      <c r="C325" s="446" t="s">
        <v>385</v>
      </c>
      <c r="D325" s="446" t="s">
        <v>1198</v>
      </c>
      <c r="E325" s="85" t="s">
        <v>1474</v>
      </c>
      <c r="F325" s="117"/>
      <c r="G325" s="117"/>
      <c r="H325" s="141">
        <f t="shared" si="44"/>
        <v>0</v>
      </c>
      <c r="I325" s="117"/>
      <c r="J325" s="117"/>
      <c r="K325" s="141">
        <f t="shared" si="45"/>
        <v>0</v>
      </c>
      <c r="L325" s="117"/>
      <c r="M325" s="117"/>
      <c r="N325" s="463">
        <f t="shared" si="46"/>
        <v>0</v>
      </c>
      <c r="O325" s="25"/>
      <c r="P325" s="1"/>
    </row>
    <row r="326" spans="1:16" s="9" customFormat="1" ht="24.75" customHeight="1" outlineLevel="4">
      <c r="A326" s="446" t="s">
        <v>386</v>
      </c>
      <c r="B326" s="446" t="s">
        <v>388</v>
      </c>
      <c r="C326" s="446" t="s">
        <v>385</v>
      </c>
      <c r="D326" s="446" t="s">
        <v>1199</v>
      </c>
      <c r="E326" s="85" t="s">
        <v>1475</v>
      </c>
      <c r="F326" s="117"/>
      <c r="G326" s="117"/>
      <c r="H326" s="141">
        <f t="shared" si="44"/>
        <v>0</v>
      </c>
      <c r="I326" s="117"/>
      <c r="J326" s="117"/>
      <c r="K326" s="141">
        <f t="shared" si="45"/>
        <v>0</v>
      </c>
      <c r="L326" s="117"/>
      <c r="M326" s="117"/>
      <c r="N326" s="463">
        <f t="shared" si="46"/>
        <v>0</v>
      </c>
      <c r="O326" s="25"/>
      <c r="P326" s="1"/>
    </row>
    <row r="327" spans="1:16" s="9" customFormat="1" ht="24.75" customHeight="1" outlineLevel="4">
      <c r="A327" s="446" t="s">
        <v>386</v>
      </c>
      <c r="B327" s="446" t="s">
        <v>388</v>
      </c>
      <c r="C327" s="446" t="s">
        <v>385</v>
      </c>
      <c r="D327" s="446" t="s">
        <v>1200</v>
      </c>
      <c r="E327" s="85" t="s">
        <v>1476</v>
      </c>
      <c r="F327" s="117"/>
      <c r="G327" s="117"/>
      <c r="H327" s="141">
        <f t="shared" si="44"/>
        <v>0</v>
      </c>
      <c r="I327" s="117"/>
      <c r="J327" s="117"/>
      <c r="K327" s="141">
        <f t="shared" si="45"/>
        <v>0</v>
      </c>
      <c r="L327" s="117"/>
      <c r="M327" s="117"/>
      <c r="N327" s="463">
        <f t="shared" si="46"/>
        <v>0</v>
      </c>
      <c r="O327" s="25"/>
      <c r="P327" s="1"/>
    </row>
    <row r="328" spans="1:16" ht="11.25" outlineLevel="4">
      <c r="A328" s="446" t="s">
        <v>386</v>
      </c>
      <c r="B328" s="446" t="s">
        <v>388</v>
      </c>
      <c r="C328" s="446" t="s">
        <v>385</v>
      </c>
      <c r="D328" s="446" t="s">
        <v>1875</v>
      </c>
      <c r="E328" s="85" t="s">
        <v>1877</v>
      </c>
      <c r="F328" s="117"/>
      <c r="G328" s="117"/>
      <c r="H328" s="141">
        <f t="shared" ref="H328:H329" si="47">F328+G328</f>
        <v>0</v>
      </c>
      <c r="I328" s="117"/>
      <c r="J328" s="117"/>
      <c r="K328" s="141">
        <f t="shared" ref="K328:K329" si="48">I328+J328</f>
        <v>0</v>
      </c>
      <c r="L328" s="117"/>
      <c r="M328" s="117"/>
      <c r="N328" s="463">
        <f t="shared" ref="N328:N329" si="49">L328+M328</f>
        <v>0</v>
      </c>
      <c r="O328" s="25"/>
    </row>
    <row r="329" spans="1:16" ht="11.25" outlineLevel="4">
      <c r="A329" s="446" t="s">
        <v>386</v>
      </c>
      <c r="B329" s="446" t="s">
        <v>388</v>
      </c>
      <c r="C329" s="446" t="s">
        <v>385</v>
      </c>
      <c r="D329" s="446" t="s">
        <v>1876</v>
      </c>
      <c r="E329" s="85" t="s">
        <v>1878</v>
      </c>
      <c r="F329" s="117"/>
      <c r="G329" s="117"/>
      <c r="H329" s="141">
        <f t="shared" si="47"/>
        <v>0</v>
      </c>
      <c r="I329" s="117"/>
      <c r="J329" s="117"/>
      <c r="K329" s="141">
        <f t="shared" si="48"/>
        <v>0</v>
      </c>
      <c r="L329" s="117"/>
      <c r="M329" s="117"/>
      <c r="N329" s="463">
        <f t="shared" si="49"/>
        <v>0</v>
      </c>
      <c r="O329" s="25"/>
    </row>
    <row r="330" spans="1:16" s="8" customFormat="1" ht="11.25" outlineLevel="2">
      <c r="A330" s="443" t="s">
        <v>386</v>
      </c>
      <c r="B330" s="443" t="s">
        <v>388</v>
      </c>
      <c r="C330" s="443" t="s">
        <v>386</v>
      </c>
      <c r="D330" s="443"/>
      <c r="E330" s="84" t="s">
        <v>1477</v>
      </c>
      <c r="F330" s="116">
        <f>SUM(F331:F342)</f>
        <v>0</v>
      </c>
      <c r="G330" s="116">
        <f>SUM(G331:G342)</f>
        <v>0</v>
      </c>
      <c r="H330" s="116">
        <f>G330+F330</f>
        <v>0</v>
      </c>
      <c r="I330" s="116">
        <f>SUM(I331:I342)</f>
        <v>0</v>
      </c>
      <c r="J330" s="116">
        <f>SUM(J331:J342)</f>
        <v>0</v>
      </c>
      <c r="K330" s="116">
        <f>J330+I330</f>
        <v>0</v>
      </c>
      <c r="L330" s="116">
        <f>SUM(L331:L342)</f>
        <v>0</v>
      </c>
      <c r="M330" s="116">
        <f>SUM(M331:M342)</f>
        <v>0</v>
      </c>
      <c r="N330" s="119">
        <f t="shared" si="46"/>
        <v>0</v>
      </c>
      <c r="O330" s="32"/>
      <c r="P330" s="1"/>
    </row>
    <row r="331" spans="1:16" s="9" customFormat="1" ht="22.5" outlineLevel="4">
      <c r="A331" s="446" t="s">
        <v>386</v>
      </c>
      <c r="B331" s="446" t="s">
        <v>388</v>
      </c>
      <c r="C331" s="446" t="s">
        <v>386</v>
      </c>
      <c r="D331" s="446" t="s">
        <v>823</v>
      </c>
      <c r="E331" s="85" t="s">
        <v>1478</v>
      </c>
      <c r="F331" s="117"/>
      <c r="G331" s="117"/>
      <c r="H331" s="141">
        <f t="shared" si="44"/>
        <v>0</v>
      </c>
      <c r="I331" s="117"/>
      <c r="J331" s="117"/>
      <c r="K331" s="141">
        <f t="shared" si="45"/>
        <v>0</v>
      </c>
      <c r="L331" s="117"/>
      <c r="M331" s="117"/>
      <c r="N331" s="463">
        <f t="shared" si="46"/>
        <v>0</v>
      </c>
      <c r="O331" s="33"/>
      <c r="P331" s="1"/>
    </row>
    <row r="332" spans="1:16" s="9" customFormat="1" ht="22.5" outlineLevel="4">
      <c r="A332" s="446" t="s">
        <v>386</v>
      </c>
      <c r="B332" s="446" t="s">
        <v>388</v>
      </c>
      <c r="C332" s="446" t="s">
        <v>386</v>
      </c>
      <c r="D332" s="446" t="s">
        <v>822</v>
      </c>
      <c r="E332" s="85" t="s">
        <v>1479</v>
      </c>
      <c r="F332" s="117"/>
      <c r="G332" s="117"/>
      <c r="H332" s="141">
        <f t="shared" si="44"/>
        <v>0</v>
      </c>
      <c r="I332" s="117"/>
      <c r="J332" s="117"/>
      <c r="K332" s="141">
        <f t="shared" si="45"/>
        <v>0</v>
      </c>
      <c r="L332" s="117"/>
      <c r="M332" s="117"/>
      <c r="N332" s="463">
        <f t="shared" si="46"/>
        <v>0</v>
      </c>
      <c r="O332" s="25"/>
      <c r="P332" s="1"/>
    </row>
    <row r="333" spans="1:16" s="9" customFormat="1" ht="22.5" outlineLevel="4">
      <c r="A333" s="446" t="s">
        <v>386</v>
      </c>
      <c r="B333" s="446" t="s">
        <v>388</v>
      </c>
      <c r="C333" s="446" t="s">
        <v>386</v>
      </c>
      <c r="D333" s="446" t="s">
        <v>824</v>
      </c>
      <c r="E333" s="85" t="s">
        <v>1480</v>
      </c>
      <c r="F333" s="117"/>
      <c r="G333" s="117"/>
      <c r="H333" s="141">
        <f t="shared" si="44"/>
        <v>0</v>
      </c>
      <c r="I333" s="117"/>
      <c r="J333" s="117"/>
      <c r="K333" s="141">
        <f t="shared" si="45"/>
        <v>0</v>
      </c>
      <c r="L333" s="117"/>
      <c r="M333" s="117"/>
      <c r="N333" s="463">
        <f t="shared" si="46"/>
        <v>0</v>
      </c>
      <c r="O333" s="25"/>
      <c r="P333" s="1"/>
    </row>
    <row r="334" spans="1:16" s="9" customFormat="1" ht="22.5" outlineLevel="4">
      <c r="A334" s="446" t="s">
        <v>386</v>
      </c>
      <c r="B334" s="446" t="s">
        <v>388</v>
      </c>
      <c r="C334" s="446" t="s">
        <v>386</v>
      </c>
      <c r="D334" s="446" t="s">
        <v>825</v>
      </c>
      <c r="E334" s="85" t="s">
        <v>1481</v>
      </c>
      <c r="F334" s="117"/>
      <c r="G334" s="117"/>
      <c r="H334" s="141">
        <f t="shared" si="44"/>
        <v>0</v>
      </c>
      <c r="I334" s="117"/>
      <c r="J334" s="117"/>
      <c r="K334" s="141">
        <f t="shared" si="45"/>
        <v>0</v>
      </c>
      <c r="L334" s="117"/>
      <c r="M334" s="117"/>
      <c r="N334" s="463">
        <f t="shared" si="46"/>
        <v>0</v>
      </c>
      <c r="O334" s="25"/>
      <c r="P334" s="1"/>
    </row>
    <row r="335" spans="1:16" s="9" customFormat="1" ht="11.25" outlineLevel="4">
      <c r="A335" s="446" t="s">
        <v>386</v>
      </c>
      <c r="B335" s="446" t="s">
        <v>388</v>
      </c>
      <c r="C335" s="446" t="s">
        <v>386</v>
      </c>
      <c r="D335" s="446" t="s">
        <v>828</v>
      </c>
      <c r="E335" s="85" t="s">
        <v>1482</v>
      </c>
      <c r="F335" s="117"/>
      <c r="G335" s="117"/>
      <c r="H335" s="141">
        <f t="shared" si="44"/>
        <v>0</v>
      </c>
      <c r="I335" s="117"/>
      <c r="J335" s="117"/>
      <c r="K335" s="141">
        <f t="shared" si="45"/>
        <v>0</v>
      </c>
      <c r="L335" s="117"/>
      <c r="M335" s="117"/>
      <c r="N335" s="463">
        <f t="shared" si="46"/>
        <v>0</v>
      </c>
      <c r="O335" s="25"/>
      <c r="P335" s="1"/>
    </row>
    <row r="336" spans="1:16" s="9" customFormat="1" ht="11.25" outlineLevel="4">
      <c r="A336" s="446" t="s">
        <v>386</v>
      </c>
      <c r="B336" s="446" t="s">
        <v>388</v>
      </c>
      <c r="C336" s="446" t="s">
        <v>386</v>
      </c>
      <c r="D336" s="446" t="s">
        <v>826</v>
      </c>
      <c r="E336" s="85" t="s">
        <v>1483</v>
      </c>
      <c r="F336" s="117"/>
      <c r="G336" s="117"/>
      <c r="H336" s="141">
        <f t="shared" si="44"/>
        <v>0</v>
      </c>
      <c r="I336" s="117"/>
      <c r="J336" s="117"/>
      <c r="K336" s="141">
        <f t="shared" si="45"/>
        <v>0</v>
      </c>
      <c r="L336" s="117"/>
      <c r="M336" s="117"/>
      <c r="N336" s="463">
        <f t="shared" si="46"/>
        <v>0</v>
      </c>
      <c r="O336" s="25"/>
      <c r="P336" s="1"/>
    </row>
    <row r="337" spans="1:16" s="9" customFormat="1" ht="22.5" customHeight="1" outlineLevel="4">
      <c r="A337" s="446" t="s">
        <v>386</v>
      </c>
      <c r="B337" s="446" t="s">
        <v>388</v>
      </c>
      <c r="C337" s="446" t="s">
        <v>386</v>
      </c>
      <c r="D337" s="446" t="s">
        <v>829</v>
      </c>
      <c r="E337" s="85" t="s">
        <v>1484</v>
      </c>
      <c r="F337" s="117"/>
      <c r="G337" s="117"/>
      <c r="H337" s="141">
        <f t="shared" si="44"/>
        <v>0</v>
      </c>
      <c r="I337" s="117"/>
      <c r="J337" s="117"/>
      <c r="K337" s="141">
        <f t="shared" si="45"/>
        <v>0</v>
      </c>
      <c r="L337" s="117"/>
      <c r="M337" s="117"/>
      <c r="N337" s="463">
        <f t="shared" si="46"/>
        <v>0</v>
      </c>
      <c r="O337" s="25"/>
      <c r="P337" s="1"/>
    </row>
    <row r="338" spans="1:16" s="9" customFormat="1" ht="22.5" outlineLevel="4">
      <c r="A338" s="446" t="s">
        <v>386</v>
      </c>
      <c r="B338" s="446" t="s">
        <v>388</v>
      </c>
      <c r="C338" s="446" t="s">
        <v>386</v>
      </c>
      <c r="D338" s="446" t="s">
        <v>830</v>
      </c>
      <c r="E338" s="85" t="s">
        <v>1485</v>
      </c>
      <c r="F338" s="117"/>
      <c r="G338" s="117"/>
      <c r="H338" s="141">
        <f t="shared" si="44"/>
        <v>0</v>
      </c>
      <c r="I338" s="117"/>
      <c r="J338" s="117"/>
      <c r="K338" s="141">
        <f t="shared" si="45"/>
        <v>0</v>
      </c>
      <c r="L338" s="117"/>
      <c r="M338" s="117"/>
      <c r="N338" s="463">
        <f t="shared" si="46"/>
        <v>0</v>
      </c>
      <c r="O338" s="25"/>
      <c r="P338" s="1"/>
    </row>
    <row r="339" spans="1:16" s="9" customFormat="1" ht="11.25" outlineLevel="4">
      <c r="A339" s="446" t="s">
        <v>386</v>
      </c>
      <c r="B339" s="446" t="s">
        <v>388</v>
      </c>
      <c r="C339" s="446" t="s">
        <v>386</v>
      </c>
      <c r="D339" s="446" t="s">
        <v>831</v>
      </c>
      <c r="E339" s="85" t="s">
        <v>1486</v>
      </c>
      <c r="F339" s="117"/>
      <c r="G339" s="117"/>
      <c r="H339" s="141">
        <f t="shared" si="44"/>
        <v>0</v>
      </c>
      <c r="I339" s="117"/>
      <c r="J339" s="117"/>
      <c r="K339" s="141">
        <f t="shared" si="45"/>
        <v>0</v>
      </c>
      <c r="L339" s="117"/>
      <c r="M339" s="117"/>
      <c r="N339" s="463">
        <f t="shared" si="46"/>
        <v>0</v>
      </c>
      <c r="O339" s="25"/>
      <c r="P339" s="1"/>
    </row>
    <row r="340" spans="1:16" s="9" customFormat="1" ht="11.25" outlineLevel="4">
      <c r="A340" s="446" t="s">
        <v>386</v>
      </c>
      <c r="B340" s="446" t="s">
        <v>388</v>
      </c>
      <c r="C340" s="446" t="s">
        <v>386</v>
      </c>
      <c r="D340" s="446" t="s">
        <v>827</v>
      </c>
      <c r="E340" s="85" t="s">
        <v>1487</v>
      </c>
      <c r="F340" s="117"/>
      <c r="G340" s="117"/>
      <c r="H340" s="141">
        <f t="shared" si="44"/>
        <v>0</v>
      </c>
      <c r="I340" s="117"/>
      <c r="J340" s="117"/>
      <c r="K340" s="141">
        <f t="shared" si="45"/>
        <v>0</v>
      </c>
      <c r="L340" s="117"/>
      <c r="M340" s="117"/>
      <c r="N340" s="463">
        <f t="shared" si="46"/>
        <v>0</v>
      </c>
      <c r="O340" s="25"/>
      <c r="P340" s="1"/>
    </row>
    <row r="341" spans="1:16" s="9" customFormat="1" ht="24" customHeight="1" outlineLevel="4">
      <c r="A341" s="446" t="s">
        <v>386</v>
      </c>
      <c r="B341" s="446" t="s">
        <v>388</v>
      </c>
      <c r="C341" s="446" t="s">
        <v>386</v>
      </c>
      <c r="D341" s="446" t="s">
        <v>832</v>
      </c>
      <c r="E341" s="85" t="s">
        <v>1488</v>
      </c>
      <c r="F341" s="117"/>
      <c r="G341" s="117"/>
      <c r="H341" s="141">
        <f>F341+G341</f>
        <v>0</v>
      </c>
      <c r="I341" s="117"/>
      <c r="J341" s="117"/>
      <c r="K341" s="141">
        <f>I341+J341</f>
        <v>0</v>
      </c>
      <c r="L341" s="117"/>
      <c r="M341" s="117"/>
      <c r="N341" s="463">
        <f>L341+M341</f>
        <v>0</v>
      </c>
      <c r="O341" s="25"/>
      <c r="P341" s="1"/>
    </row>
    <row r="342" spans="1:16" s="9" customFormat="1" ht="23.25" outlineLevel="4" thickBot="1">
      <c r="A342" s="446" t="s">
        <v>386</v>
      </c>
      <c r="B342" s="446" t="s">
        <v>388</v>
      </c>
      <c r="C342" s="446" t="s">
        <v>386</v>
      </c>
      <c r="D342" s="446" t="s">
        <v>833</v>
      </c>
      <c r="E342" s="85" t="s">
        <v>1489</v>
      </c>
      <c r="F342" s="117"/>
      <c r="G342" s="117"/>
      <c r="H342" s="141">
        <f>F342+G342</f>
        <v>0</v>
      </c>
      <c r="I342" s="117"/>
      <c r="J342" s="117"/>
      <c r="K342" s="141">
        <f>I342+J342</f>
        <v>0</v>
      </c>
      <c r="L342" s="117"/>
      <c r="M342" s="117"/>
      <c r="N342" s="463">
        <f>L342+M342</f>
        <v>0</v>
      </c>
      <c r="O342" s="25"/>
      <c r="P342" s="1"/>
    </row>
    <row r="343" spans="1:16" ht="12" outlineLevel="1" thickBot="1">
      <c r="A343" s="448" t="s">
        <v>386</v>
      </c>
      <c r="B343" s="448" t="s">
        <v>390</v>
      </c>
      <c r="C343" s="448"/>
      <c r="D343" s="448"/>
      <c r="E343" s="83" t="s">
        <v>1490</v>
      </c>
      <c r="F343" s="134">
        <f>F344</f>
        <v>0</v>
      </c>
      <c r="G343" s="134">
        <f>G344</f>
        <v>0</v>
      </c>
      <c r="H343" s="134">
        <f>F343+G343</f>
        <v>0</v>
      </c>
      <c r="I343" s="134">
        <f>I344</f>
        <v>0</v>
      </c>
      <c r="J343" s="134">
        <f>J344</f>
        <v>0</v>
      </c>
      <c r="K343" s="134">
        <f>I343+J343</f>
        <v>0</v>
      </c>
      <c r="L343" s="134">
        <f>L344</f>
        <v>0</v>
      </c>
      <c r="M343" s="134">
        <f>M344</f>
        <v>0</v>
      </c>
      <c r="N343" s="135">
        <f>L343+M343</f>
        <v>0</v>
      </c>
      <c r="O343" s="35"/>
    </row>
    <row r="344" spans="1:16" ht="11.25" outlineLevel="2">
      <c r="A344" s="449" t="s">
        <v>386</v>
      </c>
      <c r="B344" s="449" t="s">
        <v>390</v>
      </c>
      <c r="C344" s="449" t="s">
        <v>384</v>
      </c>
      <c r="D344" s="449"/>
      <c r="E344" s="84" t="s">
        <v>1490</v>
      </c>
      <c r="F344" s="126">
        <f>SUM(F345:F359)</f>
        <v>0</v>
      </c>
      <c r="G344" s="126">
        <f>SUM(G345:G359)</f>
        <v>0</v>
      </c>
      <c r="H344" s="126">
        <f>G344+F344</f>
        <v>0</v>
      </c>
      <c r="I344" s="126">
        <f>SUM(I345:I359)</f>
        <v>0</v>
      </c>
      <c r="J344" s="126">
        <f>SUM(J345:J359)</f>
        <v>0</v>
      </c>
      <c r="K344" s="126">
        <f>J344+I344</f>
        <v>0</v>
      </c>
      <c r="L344" s="126">
        <f>SUM(L345:L359)</f>
        <v>0</v>
      </c>
      <c r="M344" s="126">
        <f>SUM(M345:M359)</f>
        <v>0</v>
      </c>
      <c r="N344" s="136">
        <f>L344+M344</f>
        <v>0</v>
      </c>
      <c r="O344" s="23"/>
    </row>
    <row r="345" spans="1:16" s="9" customFormat="1" ht="22.5" outlineLevel="4">
      <c r="A345" s="446" t="s">
        <v>386</v>
      </c>
      <c r="B345" s="446" t="s">
        <v>390</v>
      </c>
      <c r="C345" s="446" t="s">
        <v>384</v>
      </c>
      <c r="D345" s="446" t="s">
        <v>823</v>
      </c>
      <c r="E345" s="85" t="s">
        <v>1491</v>
      </c>
      <c r="F345" s="117"/>
      <c r="G345" s="117"/>
      <c r="H345" s="141">
        <f t="shared" si="44"/>
        <v>0</v>
      </c>
      <c r="I345" s="117"/>
      <c r="J345" s="117"/>
      <c r="K345" s="141">
        <f t="shared" si="45"/>
        <v>0</v>
      </c>
      <c r="L345" s="117"/>
      <c r="M345" s="117"/>
      <c r="N345" s="463">
        <f t="shared" si="46"/>
        <v>0</v>
      </c>
      <c r="O345" s="25"/>
      <c r="P345" s="1"/>
    </row>
    <row r="346" spans="1:16" s="9" customFormat="1" ht="22.5" outlineLevel="4">
      <c r="A346" s="446" t="s">
        <v>386</v>
      </c>
      <c r="B346" s="446" t="s">
        <v>390</v>
      </c>
      <c r="C346" s="446" t="s">
        <v>384</v>
      </c>
      <c r="D346" s="446" t="s">
        <v>822</v>
      </c>
      <c r="E346" s="85" t="s">
        <v>1492</v>
      </c>
      <c r="F346" s="117"/>
      <c r="G346" s="117"/>
      <c r="H346" s="141">
        <f t="shared" si="44"/>
        <v>0</v>
      </c>
      <c r="I346" s="117"/>
      <c r="J346" s="117"/>
      <c r="K346" s="141">
        <f t="shared" si="45"/>
        <v>0</v>
      </c>
      <c r="L346" s="117"/>
      <c r="M346" s="117"/>
      <c r="N346" s="463">
        <f t="shared" si="46"/>
        <v>0</v>
      </c>
      <c r="O346" s="25"/>
      <c r="P346" s="1"/>
    </row>
    <row r="347" spans="1:16" s="9" customFormat="1" ht="23.25" customHeight="1" outlineLevel="4">
      <c r="A347" s="446" t="s">
        <v>386</v>
      </c>
      <c r="B347" s="446" t="s">
        <v>390</v>
      </c>
      <c r="C347" s="446" t="s">
        <v>384</v>
      </c>
      <c r="D347" s="446" t="s">
        <v>824</v>
      </c>
      <c r="E347" s="85" t="s">
        <v>1493</v>
      </c>
      <c r="F347" s="117"/>
      <c r="G347" s="117"/>
      <c r="H347" s="141">
        <f t="shared" si="44"/>
        <v>0</v>
      </c>
      <c r="I347" s="117"/>
      <c r="J347" s="117"/>
      <c r="K347" s="141">
        <f t="shared" si="45"/>
        <v>0</v>
      </c>
      <c r="L347" s="117"/>
      <c r="M347" s="117"/>
      <c r="N347" s="463">
        <f t="shared" si="46"/>
        <v>0</v>
      </c>
      <c r="O347" s="25"/>
      <c r="P347" s="1"/>
    </row>
    <row r="348" spans="1:16" s="9" customFormat="1" ht="22.5" outlineLevel="4">
      <c r="A348" s="446" t="s">
        <v>386</v>
      </c>
      <c r="B348" s="446" t="s">
        <v>390</v>
      </c>
      <c r="C348" s="446" t="s">
        <v>384</v>
      </c>
      <c r="D348" s="446" t="s">
        <v>825</v>
      </c>
      <c r="E348" s="85" t="s">
        <v>1494</v>
      </c>
      <c r="F348" s="117"/>
      <c r="G348" s="117"/>
      <c r="H348" s="141">
        <f t="shared" si="44"/>
        <v>0</v>
      </c>
      <c r="I348" s="117"/>
      <c r="J348" s="117"/>
      <c r="K348" s="141">
        <f t="shared" si="45"/>
        <v>0</v>
      </c>
      <c r="L348" s="117"/>
      <c r="M348" s="117"/>
      <c r="N348" s="463">
        <f t="shared" si="46"/>
        <v>0</v>
      </c>
      <c r="O348" s="25"/>
      <c r="P348" s="1"/>
    </row>
    <row r="349" spans="1:16" s="9" customFormat="1" ht="11.25" outlineLevel="4">
      <c r="A349" s="446" t="s">
        <v>386</v>
      </c>
      <c r="B349" s="446" t="s">
        <v>390</v>
      </c>
      <c r="C349" s="446" t="s">
        <v>384</v>
      </c>
      <c r="D349" s="446" t="s">
        <v>828</v>
      </c>
      <c r="E349" s="85" t="s">
        <v>1495</v>
      </c>
      <c r="F349" s="117"/>
      <c r="G349" s="117"/>
      <c r="H349" s="141">
        <f t="shared" ref="H349:H359" si="50">F349+G349</f>
        <v>0</v>
      </c>
      <c r="I349" s="117"/>
      <c r="J349" s="117"/>
      <c r="K349" s="141">
        <f t="shared" ref="K349:K359" si="51">I349+J349</f>
        <v>0</v>
      </c>
      <c r="L349" s="117"/>
      <c r="M349" s="117"/>
      <c r="N349" s="463">
        <f t="shared" ref="N349:N359" si="52">L349+M349</f>
        <v>0</v>
      </c>
      <c r="O349" s="25"/>
      <c r="P349" s="1"/>
    </row>
    <row r="350" spans="1:16" s="9" customFormat="1" ht="11.25" outlineLevel="4">
      <c r="A350" s="446" t="s">
        <v>386</v>
      </c>
      <c r="B350" s="446" t="s">
        <v>390</v>
      </c>
      <c r="C350" s="446" t="s">
        <v>384</v>
      </c>
      <c r="D350" s="446" t="s">
        <v>826</v>
      </c>
      <c r="E350" s="85" t="s">
        <v>1496</v>
      </c>
      <c r="F350" s="117"/>
      <c r="G350" s="117"/>
      <c r="H350" s="141">
        <f t="shared" si="50"/>
        <v>0</v>
      </c>
      <c r="I350" s="117"/>
      <c r="J350" s="117"/>
      <c r="K350" s="141">
        <f t="shared" si="51"/>
        <v>0</v>
      </c>
      <c r="L350" s="117"/>
      <c r="M350" s="117"/>
      <c r="N350" s="463">
        <f t="shared" si="52"/>
        <v>0</v>
      </c>
      <c r="O350" s="25"/>
      <c r="P350" s="1"/>
    </row>
    <row r="351" spans="1:16" s="9" customFormat="1" ht="11.25" outlineLevel="4">
      <c r="A351" s="446" t="s">
        <v>386</v>
      </c>
      <c r="B351" s="446" t="s">
        <v>390</v>
      </c>
      <c r="C351" s="446" t="s">
        <v>384</v>
      </c>
      <c r="D351" s="446" t="s">
        <v>830</v>
      </c>
      <c r="E351" s="85" t="s">
        <v>1497</v>
      </c>
      <c r="F351" s="117"/>
      <c r="G351" s="117"/>
      <c r="H351" s="141">
        <f>F351+G351</f>
        <v>0</v>
      </c>
      <c r="I351" s="117"/>
      <c r="J351" s="117"/>
      <c r="K351" s="141">
        <f>I351+J351</f>
        <v>0</v>
      </c>
      <c r="L351" s="117"/>
      <c r="M351" s="117"/>
      <c r="N351" s="463">
        <f>L351+M351</f>
        <v>0</v>
      </c>
      <c r="O351" s="25"/>
      <c r="P351" s="1"/>
    </row>
    <row r="352" spans="1:16" s="9" customFormat="1" ht="11.25" outlineLevel="4">
      <c r="A352" s="446" t="s">
        <v>386</v>
      </c>
      <c r="B352" s="446" t="s">
        <v>390</v>
      </c>
      <c r="C352" s="446" t="s">
        <v>384</v>
      </c>
      <c r="D352" s="446" t="s">
        <v>831</v>
      </c>
      <c r="E352" s="85" t="s">
        <v>1498</v>
      </c>
      <c r="F352" s="117"/>
      <c r="G352" s="117"/>
      <c r="H352" s="141">
        <f>F352+G352</f>
        <v>0</v>
      </c>
      <c r="I352" s="117"/>
      <c r="J352" s="117"/>
      <c r="K352" s="141">
        <f>I352+J352</f>
        <v>0</v>
      </c>
      <c r="L352" s="117"/>
      <c r="M352" s="117"/>
      <c r="N352" s="463">
        <f>L352+M352</f>
        <v>0</v>
      </c>
      <c r="O352" s="25"/>
      <c r="P352" s="1"/>
    </row>
    <row r="353" spans="1:16" s="9" customFormat="1" ht="11.25" outlineLevel="4">
      <c r="A353" s="446" t="s">
        <v>386</v>
      </c>
      <c r="B353" s="446" t="s">
        <v>390</v>
      </c>
      <c r="C353" s="446" t="s">
        <v>384</v>
      </c>
      <c r="D353" s="446" t="s">
        <v>827</v>
      </c>
      <c r="E353" s="85" t="s">
        <v>1499</v>
      </c>
      <c r="F353" s="117"/>
      <c r="G353" s="117"/>
      <c r="H353" s="141">
        <f t="shared" si="50"/>
        <v>0</v>
      </c>
      <c r="I353" s="117"/>
      <c r="J353" s="117"/>
      <c r="K353" s="141">
        <f t="shared" si="51"/>
        <v>0</v>
      </c>
      <c r="L353" s="117"/>
      <c r="M353" s="117"/>
      <c r="N353" s="463">
        <f t="shared" si="52"/>
        <v>0</v>
      </c>
      <c r="O353" s="25"/>
      <c r="P353" s="1"/>
    </row>
    <row r="354" spans="1:16" s="9" customFormat="1" ht="33.75" outlineLevel="4">
      <c r="A354" s="446" t="s">
        <v>386</v>
      </c>
      <c r="B354" s="446" t="s">
        <v>390</v>
      </c>
      <c r="C354" s="446" t="s">
        <v>384</v>
      </c>
      <c r="D354" s="446" t="s">
        <v>832</v>
      </c>
      <c r="E354" s="85" t="s">
        <v>1500</v>
      </c>
      <c r="F354" s="117"/>
      <c r="G354" s="117"/>
      <c r="H354" s="141">
        <f t="shared" si="50"/>
        <v>0</v>
      </c>
      <c r="I354" s="117"/>
      <c r="J354" s="117"/>
      <c r="K354" s="141">
        <f t="shared" si="51"/>
        <v>0</v>
      </c>
      <c r="L354" s="117"/>
      <c r="M354" s="117"/>
      <c r="N354" s="463">
        <f t="shared" si="52"/>
        <v>0</v>
      </c>
      <c r="O354" s="25"/>
      <c r="P354" s="1"/>
    </row>
    <row r="355" spans="1:16" s="9" customFormat="1" ht="22.5" outlineLevel="4">
      <c r="A355" s="446" t="s">
        <v>386</v>
      </c>
      <c r="B355" s="446" t="s">
        <v>390</v>
      </c>
      <c r="C355" s="446" t="s">
        <v>384</v>
      </c>
      <c r="D355" s="446" t="s">
        <v>833</v>
      </c>
      <c r="E355" s="85" t="s">
        <v>1501</v>
      </c>
      <c r="F355" s="117"/>
      <c r="G355" s="117"/>
      <c r="H355" s="141">
        <f t="shared" si="50"/>
        <v>0</v>
      </c>
      <c r="I355" s="117"/>
      <c r="J355" s="117"/>
      <c r="K355" s="141">
        <f t="shared" si="51"/>
        <v>0</v>
      </c>
      <c r="L355" s="117"/>
      <c r="M355" s="117"/>
      <c r="N355" s="463">
        <f t="shared" si="52"/>
        <v>0</v>
      </c>
      <c r="O355" s="25"/>
      <c r="P355" s="1"/>
    </row>
    <row r="356" spans="1:16" s="9" customFormat="1" ht="22.5" outlineLevel="4">
      <c r="A356" s="446" t="s">
        <v>386</v>
      </c>
      <c r="B356" s="446" t="s">
        <v>390</v>
      </c>
      <c r="C356" s="446" t="s">
        <v>384</v>
      </c>
      <c r="D356" s="446" t="s">
        <v>834</v>
      </c>
      <c r="E356" s="85" t="s">
        <v>1502</v>
      </c>
      <c r="F356" s="117"/>
      <c r="G356" s="117"/>
      <c r="H356" s="141">
        <f t="shared" si="50"/>
        <v>0</v>
      </c>
      <c r="I356" s="117"/>
      <c r="J356" s="117"/>
      <c r="K356" s="141">
        <f t="shared" si="51"/>
        <v>0</v>
      </c>
      <c r="L356" s="117"/>
      <c r="M356" s="117"/>
      <c r="N356" s="463">
        <f t="shared" si="52"/>
        <v>0</v>
      </c>
      <c r="O356" s="25"/>
      <c r="P356" s="1"/>
    </row>
    <row r="357" spans="1:16" s="9" customFormat="1" ht="22.5" outlineLevel="4">
      <c r="A357" s="446" t="s">
        <v>386</v>
      </c>
      <c r="B357" s="446" t="s">
        <v>390</v>
      </c>
      <c r="C357" s="446" t="s">
        <v>384</v>
      </c>
      <c r="D357" s="446" t="s">
        <v>835</v>
      </c>
      <c r="E357" s="85" t="s">
        <v>1503</v>
      </c>
      <c r="F357" s="117"/>
      <c r="G357" s="117"/>
      <c r="H357" s="141">
        <f t="shared" si="50"/>
        <v>0</v>
      </c>
      <c r="I357" s="117"/>
      <c r="J357" s="117"/>
      <c r="K357" s="141">
        <f t="shared" si="51"/>
        <v>0</v>
      </c>
      <c r="L357" s="117"/>
      <c r="M357" s="117"/>
      <c r="N357" s="463">
        <f t="shared" si="52"/>
        <v>0</v>
      </c>
      <c r="O357" s="25"/>
      <c r="P357" s="1"/>
    </row>
    <row r="358" spans="1:16" s="9" customFormat="1" ht="11.25" outlineLevel="4">
      <c r="A358" s="446" t="s">
        <v>386</v>
      </c>
      <c r="B358" s="446" t="s">
        <v>390</v>
      </c>
      <c r="C358" s="446" t="s">
        <v>384</v>
      </c>
      <c r="D358" s="446" t="s">
        <v>836</v>
      </c>
      <c r="E358" s="85" t="s">
        <v>1504</v>
      </c>
      <c r="F358" s="117"/>
      <c r="G358" s="117"/>
      <c r="H358" s="141">
        <f t="shared" si="50"/>
        <v>0</v>
      </c>
      <c r="I358" s="117"/>
      <c r="J358" s="117"/>
      <c r="K358" s="141">
        <f t="shared" si="51"/>
        <v>0</v>
      </c>
      <c r="L358" s="117"/>
      <c r="M358" s="117"/>
      <c r="N358" s="463">
        <f t="shared" si="52"/>
        <v>0</v>
      </c>
      <c r="O358" s="25"/>
      <c r="P358" s="1"/>
    </row>
    <row r="359" spans="1:16" s="9" customFormat="1" ht="12" outlineLevel="4" thickBot="1">
      <c r="A359" s="446" t="s">
        <v>386</v>
      </c>
      <c r="B359" s="446" t="s">
        <v>390</v>
      </c>
      <c r="C359" s="446" t="s">
        <v>384</v>
      </c>
      <c r="D359" s="446" t="s">
        <v>838</v>
      </c>
      <c r="E359" s="85" t="s">
        <v>1328</v>
      </c>
      <c r="F359" s="117"/>
      <c r="G359" s="117"/>
      <c r="H359" s="141">
        <f t="shared" si="50"/>
        <v>0</v>
      </c>
      <c r="I359" s="117"/>
      <c r="J359" s="117"/>
      <c r="K359" s="141">
        <f t="shared" si="51"/>
        <v>0</v>
      </c>
      <c r="L359" s="117"/>
      <c r="M359" s="117"/>
      <c r="N359" s="463">
        <f t="shared" si="52"/>
        <v>0</v>
      </c>
      <c r="O359" s="25"/>
      <c r="P359" s="1"/>
    </row>
    <row r="360" spans="1:16" ht="12" outlineLevel="1" thickBot="1">
      <c r="A360" s="438" t="s">
        <v>386</v>
      </c>
      <c r="B360" s="438" t="s">
        <v>392</v>
      </c>
      <c r="C360" s="438"/>
      <c r="D360" s="438"/>
      <c r="E360" s="83" t="s">
        <v>1505</v>
      </c>
      <c r="F360" s="132"/>
      <c r="G360" s="132"/>
      <c r="H360" s="129">
        <f>F360+G360</f>
        <v>0</v>
      </c>
      <c r="I360" s="133"/>
      <c r="J360" s="133"/>
      <c r="K360" s="129">
        <f>I360+J360</f>
        <v>0</v>
      </c>
      <c r="L360" s="133"/>
      <c r="M360" s="133"/>
      <c r="N360" s="130">
        <f>L360+M360</f>
        <v>0</v>
      </c>
      <c r="O360" s="34"/>
    </row>
    <row r="361" spans="1:16" ht="12" outlineLevel="1" thickBot="1">
      <c r="A361" s="438" t="s">
        <v>386</v>
      </c>
      <c r="B361" s="438" t="s">
        <v>396</v>
      </c>
      <c r="C361" s="438"/>
      <c r="D361" s="438"/>
      <c r="E361" s="83" t="s">
        <v>1506</v>
      </c>
      <c r="F361" s="129">
        <f>F362</f>
        <v>0</v>
      </c>
      <c r="G361" s="129">
        <f>G362</f>
        <v>0</v>
      </c>
      <c r="H361" s="129">
        <f>F361+G361</f>
        <v>0</v>
      </c>
      <c r="I361" s="129">
        <f>I362</f>
        <v>0</v>
      </c>
      <c r="J361" s="129">
        <f>J362</f>
        <v>0</v>
      </c>
      <c r="K361" s="129">
        <f>I361+J361</f>
        <v>0</v>
      </c>
      <c r="L361" s="129">
        <f>L362</f>
        <v>0</v>
      </c>
      <c r="M361" s="129">
        <f>M362</f>
        <v>0</v>
      </c>
      <c r="N361" s="130">
        <f>L361+M361</f>
        <v>0</v>
      </c>
      <c r="O361" s="34"/>
    </row>
    <row r="362" spans="1:16" ht="11.25" outlineLevel="2">
      <c r="A362" s="449" t="s">
        <v>386</v>
      </c>
      <c r="B362" s="449" t="s">
        <v>396</v>
      </c>
      <c r="C362" s="449" t="s">
        <v>384</v>
      </c>
      <c r="D362" s="449"/>
      <c r="E362" s="84" t="s">
        <v>1506</v>
      </c>
      <c r="F362" s="126">
        <f>SUM(F363:F364)</f>
        <v>0</v>
      </c>
      <c r="G362" s="126">
        <f>SUM(G363:G364)</f>
        <v>0</v>
      </c>
      <c r="H362" s="126">
        <f>G362+F362</f>
        <v>0</v>
      </c>
      <c r="I362" s="126">
        <f>SUM(I363:I364)</f>
        <v>0</v>
      </c>
      <c r="J362" s="126">
        <f>SUM(J363:J364)</f>
        <v>0</v>
      </c>
      <c r="K362" s="126">
        <f>J362+I362</f>
        <v>0</v>
      </c>
      <c r="L362" s="126">
        <f>SUM(L363:L364)</f>
        <v>0</v>
      </c>
      <c r="M362" s="126">
        <f>SUM(M363:M364)</f>
        <v>0</v>
      </c>
      <c r="N362" s="136">
        <f>L362+M362</f>
        <v>0</v>
      </c>
      <c r="O362" s="23"/>
    </row>
    <row r="363" spans="1:16" s="9" customFormat="1" ht="11.25" outlineLevel="4">
      <c r="A363" s="446" t="s">
        <v>386</v>
      </c>
      <c r="B363" s="446" t="s">
        <v>396</v>
      </c>
      <c r="C363" s="446" t="s">
        <v>384</v>
      </c>
      <c r="D363" s="446" t="s">
        <v>823</v>
      </c>
      <c r="E363" s="85" t="s">
        <v>1507</v>
      </c>
      <c r="F363" s="117"/>
      <c r="G363" s="117"/>
      <c r="H363" s="141">
        <f t="shared" ref="H363:H368" si="53">F363+G363</f>
        <v>0</v>
      </c>
      <c r="I363" s="117"/>
      <c r="J363" s="117"/>
      <c r="K363" s="141">
        <f t="shared" si="45"/>
        <v>0</v>
      </c>
      <c r="L363" s="117"/>
      <c r="M363" s="117"/>
      <c r="N363" s="463">
        <f t="shared" si="46"/>
        <v>0</v>
      </c>
      <c r="O363" s="25"/>
      <c r="P363" s="1"/>
    </row>
    <row r="364" spans="1:16" s="9" customFormat="1" ht="12" outlineLevel="4" thickBot="1">
      <c r="A364" s="446" t="s">
        <v>386</v>
      </c>
      <c r="B364" s="446" t="s">
        <v>396</v>
      </c>
      <c r="C364" s="446" t="s">
        <v>384</v>
      </c>
      <c r="D364" s="446" t="s">
        <v>822</v>
      </c>
      <c r="E364" s="85" t="s">
        <v>1508</v>
      </c>
      <c r="F364" s="117"/>
      <c r="G364" s="117"/>
      <c r="H364" s="141">
        <f t="shared" si="53"/>
        <v>0</v>
      </c>
      <c r="I364" s="117"/>
      <c r="J364" s="117"/>
      <c r="K364" s="141">
        <f>I364+J364</f>
        <v>0</v>
      </c>
      <c r="L364" s="117"/>
      <c r="M364" s="117"/>
      <c r="N364" s="463">
        <f>L364+M364</f>
        <v>0</v>
      </c>
      <c r="O364" s="25"/>
      <c r="P364" s="1"/>
    </row>
    <row r="365" spans="1:16" ht="12" outlineLevel="2" thickBot="1">
      <c r="A365" s="438" t="s">
        <v>386</v>
      </c>
      <c r="B365" s="438" t="s">
        <v>397</v>
      </c>
      <c r="C365" s="438"/>
      <c r="D365" s="438"/>
      <c r="E365" s="83" t="s">
        <v>1509</v>
      </c>
      <c r="F365" s="132">
        <f>F366</f>
        <v>0</v>
      </c>
      <c r="G365" s="132">
        <f>G366</f>
        <v>0</v>
      </c>
      <c r="H365" s="129">
        <f t="shared" si="53"/>
        <v>0</v>
      </c>
      <c r="I365" s="132">
        <f>I366</f>
        <v>0</v>
      </c>
      <c r="J365" s="132">
        <f>J366</f>
        <v>0</v>
      </c>
      <c r="K365" s="129">
        <f t="shared" si="45"/>
        <v>0</v>
      </c>
      <c r="L365" s="132">
        <f>L366</f>
        <v>0</v>
      </c>
      <c r="M365" s="132">
        <f>M366</f>
        <v>0</v>
      </c>
      <c r="N365" s="130">
        <f t="shared" si="46"/>
        <v>0</v>
      </c>
      <c r="O365" s="34"/>
    </row>
    <row r="366" spans="1:16" ht="11.25" outlineLevel="3">
      <c r="A366" s="443" t="s">
        <v>386</v>
      </c>
      <c r="B366" s="443" t="s">
        <v>397</v>
      </c>
      <c r="C366" s="443" t="s">
        <v>384</v>
      </c>
      <c r="D366" s="472"/>
      <c r="E366" s="84" t="s">
        <v>1510</v>
      </c>
      <c r="F366" s="604">
        <f>SUM(F367:F367)</f>
        <v>0</v>
      </c>
      <c r="G366" s="604">
        <f>SUM(G367:G367)</f>
        <v>0</v>
      </c>
      <c r="H366" s="605">
        <f t="shared" si="53"/>
        <v>0</v>
      </c>
      <c r="I366" s="604">
        <f>SUM(I367:I367)</f>
        <v>0</v>
      </c>
      <c r="J366" s="604">
        <f>SUM(J367:J367)</f>
        <v>0</v>
      </c>
      <c r="K366" s="605">
        <f>I366+J366</f>
        <v>0</v>
      </c>
      <c r="L366" s="604">
        <f>SUM(L367:L367)</f>
        <v>0</v>
      </c>
      <c r="M366" s="604">
        <f>SUM(M367:M367)</f>
        <v>0</v>
      </c>
      <c r="N366" s="606">
        <f>L366+M366</f>
        <v>0</v>
      </c>
      <c r="O366" s="608"/>
    </row>
    <row r="367" spans="1:16" ht="12" outlineLevel="3" thickBot="1">
      <c r="A367" s="607" t="s">
        <v>386</v>
      </c>
      <c r="B367" s="607" t="s">
        <v>397</v>
      </c>
      <c r="C367" s="607" t="s">
        <v>384</v>
      </c>
      <c r="D367" s="607" t="s">
        <v>823</v>
      </c>
      <c r="E367" s="85" t="s">
        <v>1511</v>
      </c>
      <c r="F367" s="610"/>
      <c r="G367" s="610"/>
      <c r="H367" s="611">
        <f t="shared" si="53"/>
        <v>0</v>
      </c>
      <c r="I367" s="610"/>
      <c r="J367" s="610"/>
      <c r="K367" s="611">
        <f>I367+J367</f>
        <v>0</v>
      </c>
      <c r="L367" s="610"/>
      <c r="M367" s="610"/>
      <c r="N367" s="612">
        <f>L367+M367</f>
        <v>0</v>
      </c>
      <c r="O367" s="613"/>
    </row>
    <row r="368" spans="1:16" ht="12" outlineLevel="1" thickBot="1">
      <c r="A368" s="438" t="s">
        <v>386</v>
      </c>
      <c r="B368" s="438" t="s">
        <v>398</v>
      </c>
      <c r="C368" s="438"/>
      <c r="D368" s="438"/>
      <c r="E368" s="83" t="s">
        <v>1512</v>
      </c>
      <c r="F368" s="780">
        <v>0</v>
      </c>
      <c r="G368" s="780">
        <v>0</v>
      </c>
      <c r="H368" s="609">
        <f t="shared" si="53"/>
        <v>0</v>
      </c>
      <c r="I368" s="780">
        <v>0</v>
      </c>
      <c r="J368" s="780">
        <v>0</v>
      </c>
      <c r="K368" s="609">
        <f>I368+J368</f>
        <v>0</v>
      </c>
      <c r="L368" s="780">
        <v>0</v>
      </c>
      <c r="M368" s="780">
        <v>0</v>
      </c>
      <c r="N368" s="160">
        <f>L368+M368</f>
        <v>0</v>
      </c>
      <c r="O368" s="35"/>
    </row>
    <row r="369" spans="1:16" ht="12" outlineLevel="1" thickBot="1">
      <c r="A369" s="438" t="s">
        <v>386</v>
      </c>
      <c r="B369" s="438" t="s">
        <v>400</v>
      </c>
      <c r="C369" s="438"/>
      <c r="D369" s="438"/>
      <c r="E369" s="83" t="s">
        <v>1514</v>
      </c>
      <c r="F369" s="129">
        <f>F370+F380+F382+F386+F388+F394+F398+F401+F403</f>
        <v>0</v>
      </c>
      <c r="G369" s="129">
        <f>G370+G380+G382+G386+G388+G394+G398+G401+G403</f>
        <v>0</v>
      </c>
      <c r="H369" s="129">
        <f t="shared" si="44"/>
        <v>0</v>
      </c>
      <c r="I369" s="129">
        <f>I370+I380+I382+I386+I388+I394+I398+I401+I403</f>
        <v>0</v>
      </c>
      <c r="J369" s="129">
        <f>J370+J380+J382+J386+J388+J394+J398+J401+J403</f>
        <v>0</v>
      </c>
      <c r="K369" s="129">
        <f t="shared" si="45"/>
        <v>0</v>
      </c>
      <c r="L369" s="129">
        <f>L370+L380+L382+L386+L388+L394+L398+L401+L403</f>
        <v>0</v>
      </c>
      <c r="M369" s="129">
        <f>M370+M380+M382+M386+M388+M394+M398+M401+M403</f>
        <v>0</v>
      </c>
      <c r="N369" s="130">
        <f t="shared" si="46"/>
        <v>0</v>
      </c>
      <c r="O369" s="34"/>
    </row>
    <row r="370" spans="1:16" ht="11.25" outlineLevel="2">
      <c r="A370" s="449" t="s">
        <v>386</v>
      </c>
      <c r="B370" s="449" t="s">
        <v>400</v>
      </c>
      <c r="C370" s="449" t="s">
        <v>384</v>
      </c>
      <c r="D370" s="449"/>
      <c r="E370" s="165" t="s">
        <v>1513</v>
      </c>
      <c r="F370" s="126">
        <f>SUM(F371:F379)</f>
        <v>0</v>
      </c>
      <c r="G370" s="126">
        <f>SUM(G371:G379)</f>
        <v>0</v>
      </c>
      <c r="H370" s="126">
        <f>F370+G370</f>
        <v>0</v>
      </c>
      <c r="I370" s="126">
        <f>SUM(I371:I379)</f>
        <v>0</v>
      </c>
      <c r="J370" s="126">
        <f>SUM(J371:J379)</f>
        <v>0</v>
      </c>
      <c r="K370" s="126">
        <f>J370+I370</f>
        <v>0</v>
      </c>
      <c r="L370" s="126">
        <f>SUM(L371:L379)</f>
        <v>0</v>
      </c>
      <c r="M370" s="126">
        <f>SUM(M371:M379)</f>
        <v>0</v>
      </c>
      <c r="N370" s="136">
        <f>L370+M370</f>
        <v>0</v>
      </c>
      <c r="O370" s="23"/>
    </row>
    <row r="371" spans="1:16" s="9" customFormat="1" ht="11.25" outlineLevel="4">
      <c r="A371" s="446" t="s">
        <v>386</v>
      </c>
      <c r="B371" s="446" t="s">
        <v>400</v>
      </c>
      <c r="C371" s="446" t="s">
        <v>384</v>
      </c>
      <c r="D371" s="446" t="s">
        <v>823</v>
      </c>
      <c r="E371" s="85" t="s">
        <v>1515</v>
      </c>
      <c r="F371" s="117"/>
      <c r="G371" s="117"/>
      <c r="H371" s="141">
        <f t="shared" si="44"/>
        <v>0</v>
      </c>
      <c r="I371" s="141"/>
      <c r="J371" s="141"/>
      <c r="K371" s="141">
        <f t="shared" si="45"/>
        <v>0</v>
      </c>
      <c r="L371" s="141"/>
      <c r="M371" s="141"/>
      <c r="N371" s="463">
        <f t="shared" si="46"/>
        <v>0</v>
      </c>
      <c r="O371" s="25"/>
      <c r="P371" s="1"/>
    </row>
    <row r="372" spans="1:16" s="9" customFormat="1" ht="11.25" outlineLevel="4">
      <c r="A372" s="446" t="s">
        <v>386</v>
      </c>
      <c r="B372" s="446" t="s">
        <v>400</v>
      </c>
      <c r="C372" s="446" t="s">
        <v>384</v>
      </c>
      <c r="D372" s="446" t="s">
        <v>822</v>
      </c>
      <c r="E372" s="85" t="s">
        <v>1516</v>
      </c>
      <c r="F372" s="117"/>
      <c r="G372" s="117"/>
      <c r="H372" s="141">
        <f t="shared" si="44"/>
        <v>0</v>
      </c>
      <c r="I372" s="117"/>
      <c r="J372" s="117"/>
      <c r="K372" s="141">
        <f t="shared" si="45"/>
        <v>0</v>
      </c>
      <c r="L372" s="117"/>
      <c r="M372" s="117"/>
      <c r="N372" s="463">
        <f t="shared" si="46"/>
        <v>0</v>
      </c>
      <c r="O372" s="25"/>
      <c r="P372" s="1"/>
    </row>
    <row r="373" spans="1:16" s="9" customFormat="1" ht="11.25" outlineLevel="4">
      <c r="A373" s="446" t="s">
        <v>386</v>
      </c>
      <c r="B373" s="446" t="s">
        <v>400</v>
      </c>
      <c r="C373" s="446" t="s">
        <v>384</v>
      </c>
      <c r="D373" s="446" t="s">
        <v>824</v>
      </c>
      <c r="E373" s="85" t="s">
        <v>1517</v>
      </c>
      <c r="F373" s="117"/>
      <c r="G373" s="117"/>
      <c r="H373" s="141">
        <f t="shared" si="44"/>
        <v>0</v>
      </c>
      <c r="I373" s="117"/>
      <c r="J373" s="117"/>
      <c r="K373" s="141">
        <f t="shared" si="45"/>
        <v>0</v>
      </c>
      <c r="L373" s="117"/>
      <c r="M373" s="117"/>
      <c r="N373" s="463">
        <f t="shared" si="46"/>
        <v>0</v>
      </c>
      <c r="O373" s="25"/>
      <c r="P373" s="1"/>
    </row>
    <row r="374" spans="1:16" s="9" customFormat="1" ht="11.25" outlineLevel="4">
      <c r="A374" s="446" t="s">
        <v>386</v>
      </c>
      <c r="B374" s="446" t="s">
        <v>400</v>
      </c>
      <c r="C374" s="446" t="s">
        <v>384</v>
      </c>
      <c r="D374" s="446" t="s">
        <v>825</v>
      </c>
      <c r="E374" s="85" t="s">
        <v>1518</v>
      </c>
      <c r="F374" s="117"/>
      <c r="G374" s="117"/>
      <c r="H374" s="141">
        <f t="shared" si="44"/>
        <v>0</v>
      </c>
      <c r="I374" s="117"/>
      <c r="J374" s="117"/>
      <c r="K374" s="141">
        <f t="shared" si="45"/>
        <v>0</v>
      </c>
      <c r="L374" s="117"/>
      <c r="M374" s="117"/>
      <c r="N374" s="463">
        <f t="shared" si="46"/>
        <v>0</v>
      </c>
      <c r="O374" s="25"/>
      <c r="P374" s="1"/>
    </row>
    <row r="375" spans="1:16" s="9" customFormat="1" ht="11.25" outlineLevel="4">
      <c r="A375" s="446" t="s">
        <v>386</v>
      </c>
      <c r="B375" s="446" t="s">
        <v>400</v>
      </c>
      <c r="C375" s="446" t="s">
        <v>384</v>
      </c>
      <c r="D375" s="446" t="s">
        <v>828</v>
      </c>
      <c r="E375" s="85" t="s">
        <v>1519</v>
      </c>
      <c r="F375" s="117"/>
      <c r="G375" s="117"/>
      <c r="H375" s="141">
        <f t="shared" si="44"/>
        <v>0</v>
      </c>
      <c r="I375" s="117"/>
      <c r="J375" s="117"/>
      <c r="K375" s="141">
        <f t="shared" si="45"/>
        <v>0</v>
      </c>
      <c r="L375" s="117"/>
      <c r="M375" s="117"/>
      <c r="N375" s="463">
        <f t="shared" si="46"/>
        <v>0</v>
      </c>
      <c r="O375" s="25"/>
      <c r="P375" s="1"/>
    </row>
    <row r="376" spans="1:16" s="9" customFormat="1" ht="11.25" outlineLevel="4">
      <c r="A376" s="446" t="s">
        <v>386</v>
      </c>
      <c r="B376" s="446" t="s">
        <v>400</v>
      </c>
      <c r="C376" s="446" t="s">
        <v>384</v>
      </c>
      <c r="D376" s="446" t="s">
        <v>826</v>
      </c>
      <c r="E376" s="85" t="s">
        <v>1520</v>
      </c>
      <c r="F376" s="117"/>
      <c r="G376" s="117"/>
      <c r="H376" s="141">
        <f t="shared" si="44"/>
        <v>0</v>
      </c>
      <c r="I376" s="117"/>
      <c r="J376" s="117"/>
      <c r="K376" s="141">
        <f t="shared" si="45"/>
        <v>0</v>
      </c>
      <c r="L376" s="117"/>
      <c r="M376" s="117"/>
      <c r="N376" s="463">
        <f t="shared" si="46"/>
        <v>0</v>
      </c>
      <c r="O376" s="25"/>
      <c r="P376" s="1"/>
    </row>
    <row r="377" spans="1:16" s="9" customFormat="1" ht="11.25" outlineLevel="4">
      <c r="A377" s="446" t="s">
        <v>386</v>
      </c>
      <c r="B377" s="446" t="s">
        <v>400</v>
      </c>
      <c r="C377" s="446" t="s">
        <v>384</v>
      </c>
      <c r="D377" s="446" t="s">
        <v>829</v>
      </c>
      <c r="E377" s="85" t="s">
        <v>1521</v>
      </c>
      <c r="F377" s="117"/>
      <c r="G377" s="117"/>
      <c r="H377" s="141">
        <f t="shared" si="44"/>
        <v>0</v>
      </c>
      <c r="I377" s="117"/>
      <c r="J377" s="117"/>
      <c r="K377" s="141">
        <f t="shared" si="45"/>
        <v>0</v>
      </c>
      <c r="L377" s="117"/>
      <c r="M377" s="117"/>
      <c r="N377" s="463">
        <f t="shared" si="46"/>
        <v>0</v>
      </c>
      <c r="O377" s="25"/>
      <c r="P377" s="1"/>
    </row>
    <row r="378" spans="1:16" s="9" customFormat="1" ht="11.25" outlineLevel="4">
      <c r="A378" s="446" t="s">
        <v>386</v>
      </c>
      <c r="B378" s="446" t="s">
        <v>400</v>
      </c>
      <c r="C378" s="446" t="s">
        <v>384</v>
      </c>
      <c r="D378" s="446" t="s">
        <v>830</v>
      </c>
      <c r="E378" s="85" t="s">
        <v>1522</v>
      </c>
      <c r="F378" s="117"/>
      <c r="G378" s="117"/>
      <c r="H378" s="141">
        <f t="shared" si="44"/>
        <v>0</v>
      </c>
      <c r="I378" s="117"/>
      <c r="J378" s="117"/>
      <c r="K378" s="141">
        <f t="shared" si="45"/>
        <v>0</v>
      </c>
      <c r="L378" s="117"/>
      <c r="M378" s="117"/>
      <c r="N378" s="463">
        <f t="shared" si="46"/>
        <v>0</v>
      </c>
      <c r="O378" s="25"/>
      <c r="P378" s="1"/>
    </row>
    <row r="379" spans="1:16" s="9" customFormat="1" ht="22.5" outlineLevel="4">
      <c r="A379" s="446" t="s">
        <v>386</v>
      </c>
      <c r="B379" s="446" t="s">
        <v>400</v>
      </c>
      <c r="C379" s="446" t="s">
        <v>384</v>
      </c>
      <c r="D379" s="446" t="s">
        <v>831</v>
      </c>
      <c r="E379" s="11" t="s">
        <v>1523</v>
      </c>
      <c r="F379" s="117"/>
      <c r="G379" s="117"/>
      <c r="H379" s="141">
        <f t="shared" si="44"/>
        <v>0</v>
      </c>
      <c r="I379" s="117"/>
      <c r="J379" s="117"/>
      <c r="K379" s="141">
        <f t="shared" si="45"/>
        <v>0</v>
      </c>
      <c r="L379" s="117"/>
      <c r="M379" s="117"/>
      <c r="N379" s="463">
        <f t="shared" si="46"/>
        <v>0</v>
      </c>
      <c r="O379" s="25"/>
      <c r="P379" s="1"/>
    </row>
    <row r="380" spans="1:16" ht="11.25" outlineLevel="2">
      <c r="A380" s="443" t="s">
        <v>386</v>
      </c>
      <c r="B380" s="443" t="s">
        <v>400</v>
      </c>
      <c r="C380" s="443" t="s">
        <v>385</v>
      </c>
      <c r="D380" s="443"/>
      <c r="E380" s="84" t="s">
        <v>1524</v>
      </c>
      <c r="F380" s="116">
        <f>SUM(F381:F381)</f>
        <v>0</v>
      </c>
      <c r="G380" s="116">
        <f>SUM(G381:G381)</f>
        <v>0</v>
      </c>
      <c r="H380" s="116">
        <f>F380+G380</f>
        <v>0</v>
      </c>
      <c r="I380" s="116">
        <f>SUM(I381:I381)</f>
        <v>0</v>
      </c>
      <c r="J380" s="116">
        <f>SUM(J381:J381)</f>
        <v>0</v>
      </c>
      <c r="K380" s="116">
        <f>I380+J380</f>
        <v>0</v>
      </c>
      <c r="L380" s="116">
        <f>SUM(L381:L381)</f>
        <v>0</v>
      </c>
      <c r="M380" s="116">
        <f>SUM(M381:M381)</f>
        <v>0</v>
      </c>
      <c r="N380" s="131">
        <f>L380+M380</f>
        <v>0</v>
      </c>
      <c r="O380" s="409"/>
      <c r="P380" s="113"/>
    </row>
    <row r="381" spans="1:16" s="9" customFormat="1" ht="22.5" outlineLevel="4">
      <c r="A381" s="446" t="s">
        <v>386</v>
      </c>
      <c r="B381" s="446" t="s">
        <v>400</v>
      </c>
      <c r="C381" s="446" t="s">
        <v>385</v>
      </c>
      <c r="D381" s="446" t="s">
        <v>823</v>
      </c>
      <c r="E381" s="85" t="s">
        <v>1525</v>
      </c>
      <c r="F381" s="117"/>
      <c r="G381" s="117"/>
      <c r="H381" s="141">
        <f>F381+G381</f>
        <v>0</v>
      </c>
      <c r="I381" s="117"/>
      <c r="J381" s="117"/>
      <c r="K381" s="141">
        <f>I381+J381</f>
        <v>0</v>
      </c>
      <c r="L381" s="117"/>
      <c r="M381" s="117"/>
      <c r="N381" s="463">
        <f>L381+M381</f>
        <v>0</v>
      </c>
      <c r="O381" s="408"/>
      <c r="P381" s="1"/>
    </row>
    <row r="382" spans="1:16" ht="24.75" customHeight="1" outlineLevel="2">
      <c r="A382" s="423" t="s">
        <v>386</v>
      </c>
      <c r="B382" s="423" t="s">
        <v>400</v>
      </c>
      <c r="C382" s="423" t="s">
        <v>386</v>
      </c>
      <c r="D382" s="423"/>
      <c r="E382" s="84" t="s">
        <v>1526</v>
      </c>
      <c r="F382" s="116">
        <f>SUM(F383:F385)</f>
        <v>0</v>
      </c>
      <c r="G382" s="116">
        <f>SUM(G383:G385)</f>
        <v>0</v>
      </c>
      <c r="H382" s="116">
        <f>G382+F382</f>
        <v>0</v>
      </c>
      <c r="I382" s="116">
        <f>SUM(I383:I385)</f>
        <v>0</v>
      </c>
      <c r="J382" s="116">
        <f>SUM(J383:J385)</f>
        <v>0</v>
      </c>
      <c r="K382" s="116">
        <f>J382+I382</f>
        <v>0</v>
      </c>
      <c r="L382" s="116">
        <f>SUM(L383:L385)</f>
        <v>0</v>
      </c>
      <c r="M382" s="116">
        <f>SUM(M383:M385)</f>
        <v>0</v>
      </c>
      <c r="N382" s="131">
        <f>L382+M382</f>
        <v>0</v>
      </c>
      <c r="O382" s="157"/>
      <c r="P382" s="113"/>
    </row>
    <row r="383" spans="1:16" s="9" customFormat="1" ht="11.25" outlineLevel="4">
      <c r="A383" s="446" t="s">
        <v>386</v>
      </c>
      <c r="B383" s="446" t="s">
        <v>400</v>
      </c>
      <c r="C383" s="446" t="s">
        <v>386</v>
      </c>
      <c r="D383" s="446" t="s">
        <v>823</v>
      </c>
      <c r="E383" s="85" t="s">
        <v>1527</v>
      </c>
      <c r="F383" s="117"/>
      <c r="G383" s="117"/>
      <c r="H383" s="141">
        <f t="shared" si="44"/>
        <v>0</v>
      </c>
      <c r="I383" s="117"/>
      <c r="J383" s="117"/>
      <c r="K383" s="141">
        <f t="shared" si="45"/>
        <v>0</v>
      </c>
      <c r="L383" s="117"/>
      <c r="M383" s="117"/>
      <c r="N383" s="463">
        <f t="shared" si="46"/>
        <v>0</v>
      </c>
      <c r="O383" s="408"/>
      <c r="P383" s="1"/>
    </row>
    <row r="384" spans="1:16" s="9" customFormat="1" ht="11.25" outlineLevel="4">
      <c r="A384" s="446" t="s">
        <v>386</v>
      </c>
      <c r="B384" s="446" t="s">
        <v>400</v>
      </c>
      <c r="C384" s="446" t="s">
        <v>386</v>
      </c>
      <c r="D384" s="446" t="s">
        <v>825</v>
      </c>
      <c r="E384" s="85" t="s">
        <v>1528</v>
      </c>
      <c r="F384" s="117"/>
      <c r="G384" s="117"/>
      <c r="H384" s="141">
        <f>F384+G384</f>
        <v>0</v>
      </c>
      <c r="I384" s="117"/>
      <c r="J384" s="117"/>
      <c r="K384" s="141">
        <f>I384+J384</f>
        <v>0</v>
      </c>
      <c r="L384" s="117"/>
      <c r="M384" s="117"/>
      <c r="N384" s="463">
        <f t="shared" ref="N384:N396" si="54">L384+M384</f>
        <v>0</v>
      </c>
      <c r="O384" s="25"/>
      <c r="P384" s="1"/>
    </row>
    <row r="385" spans="1:16" s="9" customFormat="1" ht="11.25" outlineLevel="4">
      <c r="A385" s="446" t="s">
        <v>386</v>
      </c>
      <c r="B385" s="446" t="s">
        <v>400</v>
      </c>
      <c r="C385" s="446" t="s">
        <v>386</v>
      </c>
      <c r="D385" s="446" t="s">
        <v>828</v>
      </c>
      <c r="E385" s="85" t="s">
        <v>1529</v>
      </c>
      <c r="F385" s="117"/>
      <c r="G385" s="117"/>
      <c r="H385" s="141">
        <f>F385+G385</f>
        <v>0</v>
      </c>
      <c r="I385" s="117"/>
      <c r="J385" s="117"/>
      <c r="K385" s="141">
        <f>I385+J385</f>
        <v>0</v>
      </c>
      <c r="L385" s="117"/>
      <c r="M385" s="117"/>
      <c r="N385" s="463">
        <f t="shared" si="54"/>
        <v>0</v>
      </c>
      <c r="O385" s="25"/>
      <c r="P385" s="1"/>
    </row>
    <row r="386" spans="1:16" ht="11.25" outlineLevel="2">
      <c r="A386" s="443" t="s">
        <v>386</v>
      </c>
      <c r="B386" s="443" t="s">
        <v>400</v>
      </c>
      <c r="C386" s="443" t="s">
        <v>389</v>
      </c>
      <c r="D386" s="443"/>
      <c r="E386" s="84" t="s">
        <v>1530</v>
      </c>
      <c r="F386" s="116">
        <f>SUM(F387:F387)</f>
        <v>0</v>
      </c>
      <c r="G386" s="116">
        <f>SUM(G387:G387)</f>
        <v>0</v>
      </c>
      <c r="H386" s="116">
        <f>G386+F386</f>
        <v>0</v>
      </c>
      <c r="I386" s="116">
        <f>SUM(I387:I387)</f>
        <v>0</v>
      </c>
      <c r="J386" s="116">
        <f>SUM(J387:J387)</f>
        <v>0</v>
      </c>
      <c r="K386" s="116">
        <f>J386+I386</f>
        <v>0</v>
      </c>
      <c r="L386" s="116">
        <f>SUM(L387:L387)</f>
        <v>0</v>
      </c>
      <c r="M386" s="116">
        <f>SUM(M387:M387)</f>
        <v>0</v>
      </c>
      <c r="N386" s="131">
        <f t="shared" si="54"/>
        <v>0</v>
      </c>
      <c r="O386" s="157"/>
      <c r="P386" s="113"/>
    </row>
    <row r="387" spans="1:16" s="9" customFormat="1" ht="11.25" outlineLevel="4">
      <c r="A387" s="446" t="s">
        <v>386</v>
      </c>
      <c r="B387" s="446" t="s">
        <v>400</v>
      </c>
      <c r="C387" s="446" t="s">
        <v>389</v>
      </c>
      <c r="D387" s="446" t="s">
        <v>823</v>
      </c>
      <c r="E387" s="85" t="s">
        <v>1531</v>
      </c>
      <c r="F387" s="117"/>
      <c r="G387" s="117"/>
      <c r="H387" s="141">
        <f>F387+G387</f>
        <v>0</v>
      </c>
      <c r="I387" s="117"/>
      <c r="J387" s="117"/>
      <c r="K387" s="141">
        <f>I387+J387</f>
        <v>0</v>
      </c>
      <c r="L387" s="117"/>
      <c r="M387" s="117"/>
      <c r="N387" s="463">
        <f t="shared" si="54"/>
        <v>0</v>
      </c>
      <c r="O387" s="408"/>
      <c r="P387" s="1"/>
    </row>
    <row r="388" spans="1:16" ht="11.25" outlineLevel="2">
      <c r="A388" s="443" t="s">
        <v>386</v>
      </c>
      <c r="B388" s="443" t="s">
        <v>400</v>
      </c>
      <c r="C388" s="443" t="s">
        <v>390</v>
      </c>
      <c r="D388" s="443"/>
      <c r="E388" s="84" t="s">
        <v>1532</v>
      </c>
      <c r="F388" s="116">
        <f>SUM(F389:F393)</f>
        <v>0</v>
      </c>
      <c r="G388" s="116">
        <f>SUM(G389:G393)</f>
        <v>0</v>
      </c>
      <c r="H388" s="116">
        <f>G388+F388</f>
        <v>0</v>
      </c>
      <c r="I388" s="116">
        <f>SUM(I389:I393)</f>
        <v>0</v>
      </c>
      <c r="J388" s="116">
        <f>SUM(J389:J393)</f>
        <v>0</v>
      </c>
      <c r="K388" s="116">
        <f>J388+I388</f>
        <v>0</v>
      </c>
      <c r="L388" s="116">
        <f>SUM(L389:L393)</f>
        <v>0</v>
      </c>
      <c r="M388" s="116">
        <f>SUM(M389:M393)</f>
        <v>0</v>
      </c>
      <c r="N388" s="131">
        <f t="shared" si="54"/>
        <v>0</v>
      </c>
      <c r="O388" s="157"/>
      <c r="P388" s="113"/>
    </row>
    <row r="389" spans="1:16" s="9" customFormat="1" ht="11.25" outlineLevel="4">
      <c r="A389" s="446" t="s">
        <v>386</v>
      </c>
      <c r="B389" s="446" t="s">
        <v>400</v>
      </c>
      <c r="C389" s="446" t="s">
        <v>390</v>
      </c>
      <c r="D389" s="446" t="s">
        <v>823</v>
      </c>
      <c r="E389" s="85" t="s">
        <v>1533</v>
      </c>
      <c r="F389" s="117"/>
      <c r="G389" s="117"/>
      <c r="H389" s="141">
        <f>F389+G389</f>
        <v>0</v>
      </c>
      <c r="I389" s="117"/>
      <c r="J389" s="117"/>
      <c r="K389" s="141">
        <f>I389+J389</f>
        <v>0</v>
      </c>
      <c r="L389" s="117"/>
      <c r="M389" s="117"/>
      <c r="N389" s="463">
        <f t="shared" si="54"/>
        <v>0</v>
      </c>
      <c r="O389" s="408"/>
      <c r="P389" s="1"/>
    </row>
    <row r="390" spans="1:16" s="9" customFormat="1" ht="22.5" outlineLevel="4">
      <c r="A390" s="446" t="s">
        <v>386</v>
      </c>
      <c r="B390" s="446" t="s">
        <v>400</v>
      </c>
      <c r="C390" s="446" t="s">
        <v>390</v>
      </c>
      <c r="D390" s="446" t="s">
        <v>822</v>
      </c>
      <c r="E390" s="85" t="s">
        <v>1534</v>
      </c>
      <c r="F390" s="117"/>
      <c r="G390" s="117"/>
      <c r="H390" s="141">
        <f>F390+G390</f>
        <v>0</v>
      </c>
      <c r="I390" s="117"/>
      <c r="J390" s="117"/>
      <c r="K390" s="141">
        <f>I390+J390</f>
        <v>0</v>
      </c>
      <c r="L390" s="117"/>
      <c r="M390" s="117"/>
      <c r="N390" s="463">
        <f t="shared" si="54"/>
        <v>0</v>
      </c>
      <c r="O390" s="30"/>
      <c r="P390" s="1"/>
    </row>
    <row r="391" spans="1:16" s="9" customFormat="1" ht="33.75" outlineLevel="4">
      <c r="A391" s="446" t="s">
        <v>386</v>
      </c>
      <c r="B391" s="446" t="s">
        <v>400</v>
      </c>
      <c r="C391" s="446" t="s">
        <v>390</v>
      </c>
      <c r="D391" s="446" t="s">
        <v>824</v>
      </c>
      <c r="E391" s="85" t="s">
        <v>1535</v>
      </c>
      <c r="F391" s="117"/>
      <c r="G391" s="117"/>
      <c r="H391" s="141">
        <f>F391+G391</f>
        <v>0</v>
      </c>
      <c r="I391" s="117"/>
      <c r="J391" s="117"/>
      <c r="K391" s="141">
        <f>I391+J391</f>
        <v>0</v>
      </c>
      <c r="L391" s="117"/>
      <c r="M391" s="117"/>
      <c r="N391" s="463">
        <f t="shared" si="54"/>
        <v>0</v>
      </c>
      <c r="O391" s="30"/>
      <c r="P391" s="1"/>
    </row>
    <row r="392" spans="1:16" s="9" customFormat="1" ht="22.5" outlineLevel="4">
      <c r="A392" s="446" t="s">
        <v>386</v>
      </c>
      <c r="B392" s="446" t="s">
        <v>400</v>
      </c>
      <c r="C392" s="446" t="s">
        <v>390</v>
      </c>
      <c r="D392" s="446" t="s">
        <v>825</v>
      </c>
      <c r="E392" s="85" t="s">
        <v>1536</v>
      </c>
      <c r="F392" s="117"/>
      <c r="G392" s="117"/>
      <c r="H392" s="141">
        <f>F392+G392</f>
        <v>0</v>
      </c>
      <c r="I392" s="117"/>
      <c r="J392" s="117"/>
      <c r="K392" s="141">
        <f>I392+J392</f>
        <v>0</v>
      </c>
      <c r="L392" s="117"/>
      <c r="M392" s="117"/>
      <c r="N392" s="463">
        <f t="shared" si="54"/>
        <v>0</v>
      </c>
      <c r="O392" s="30"/>
      <c r="P392" s="1"/>
    </row>
    <row r="393" spans="1:16" s="9" customFormat="1" ht="11.25" outlineLevel="4">
      <c r="A393" s="446" t="s">
        <v>386</v>
      </c>
      <c r="B393" s="446" t="s">
        <v>400</v>
      </c>
      <c r="C393" s="446" t="s">
        <v>390</v>
      </c>
      <c r="D393" s="446" t="s">
        <v>828</v>
      </c>
      <c r="E393" s="85" t="s">
        <v>1537</v>
      </c>
      <c r="F393" s="117"/>
      <c r="G393" s="117"/>
      <c r="H393" s="141">
        <f>F393+G393</f>
        <v>0</v>
      </c>
      <c r="I393" s="117"/>
      <c r="J393" s="117"/>
      <c r="K393" s="141">
        <f>I393+J393</f>
        <v>0</v>
      </c>
      <c r="L393" s="117"/>
      <c r="M393" s="117"/>
      <c r="N393" s="463">
        <f t="shared" si="54"/>
        <v>0</v>
      </c>
      <c r="O393" s="30"/>
      <c r="P393" s="1"/>
    </row>
    <row r="394" spans="1:16" ht="11.25" outlineLevel="2">
      <c r="A394" s="443" t="s">
        <v>386</v>
      </c>
      <c r="B394" s="443" t="s">
        <v>400</v>
      </c>
      <c r="C394" s="443" t="s">
        <v>392</v>
      </c>
      <c r="D394" s="443"/>
      <c r="E394" s="84" t="s">
        <v>1538</v>
      </c>
      <c r="F394" s="116">
        <f>SUM(F395:F397)</f>
        <v>0</v>
      </c>
      <c r="G394" s="116">
        <f>SUM(G395:G397)</f>
        <v>0</v>
      </c>
      <c r="H394" s="116">
        <f>G394+F394</f>
        <v>0</v>
      </c>
      <c r="I394" s="116">
        <f>SUM(I395:I397)</f>
        <v>0</v>
      </c>
      <c r="J394" s="116">
        <f>SUM(J395:J397)</f>
        <v>0</v>
      </c>
      <c r="K394" s="116">
        <f>J394+I394</f>
        <v>0</v>
      </c>
      <c r="L394" s="116">
        <f>SUM(L395:L397)</f>
        <v>0</v>
      </c>
      <c r="M394" s="116">
        <f>SUM(M395:M397)</f>
        <v>0</v>
      </c>
      <c r="N394" s="131">
        <f t="shared" si="54"/>
        <v>0</v>
      </c>
      <c r="O394" s="157"/>
      <c r="P394" s="113"/>
    </row>
    <row r="395" spans="1:16" s="9" customFormat="1" ht="11.25" outlineLevel="4">
      <c r="A395" s="446" t="s">
        <v>386</v>
      </c>
      <c r="B395" s="446" t="s">
        <v>400</v>
      </c>
      <c r="C395" s="446" t="s">
        <v>392</v>
      </c>
      <c r="D395" s="446" t="s">
        <v>823</v>
      </c>
      <c r="E395" s="85" t="s">
        <v>1539</v>
      </c>
      <c r="F395" s="117"/>
      <c r="G395" s="117"/>
      <c r="H395" s="141">
        <f>F395+G395</f>
        <v>0</v>
      </c>
      <c r="I395" s="117"/>
      <c r="J395" s="117"/>
      <c r="K395" s="141">
        <f>I395+J395</f>
        <v>0</v>
      </c>
      <c r="L395" s="117"/>
      <c r="M395" s="117"/>
      <c r="N395" s="463">
        <f t="shared" si="54"/>
        <v>0</v>
      </c>
      <c r="O395" s="408"/>
      <c r="P395" s="1"/>
    </row>
    <row r="396" spans="1:16" s="9" customFormat="1" ht="11.25" outlineLevel="4">
      <c r="A396" s="446" t="s">
        <v>386</v>
      </c>
      <c r="B396" s="446" t="s">
        <v>400</v>
      </c>
      <c r="C396" s="446" t="s">
        <v>392</v>
      </c>
      <c r="D396" s="446" t="s">
        <v>822</v>
      </c>
      <c r="E396" s="85" t="s">
        <v>1540</v>
      </c>
      <c r="F396" s="117"/>
      <c r="G396" s="117"/>
      <c r="H396" s="141">
        <f>F396+G396</f>
        <v>0</v>
      </c>
      <c r="I396" s="117"/>
      <c r="J396" s="117"/>
      <c r="K396" s="141">
        <f>I396+J396</f>
        <v>0</v>
      </c>
      <c r="L396" s="117"/>
      <c r="M396" s="117"/>
      <c r="N396" s="463">
        <f t="shared" si="54"/>
        <v>0</v>
      </c>
      <c r="O396" s="38"/>
      <c r="P396" s="1"/>
    </row>
    <row r="397" spans="1:16" s="9" customFormat="1" ht="11.25" outlineLevel="4">
      <c r="A397" s="446" t="s">
        <v>386</v>
      </c>
      <c r="B397" s="446" t="s">
        <v>400</v>
      </c>
      <c r="C397" s="446" t="s">
        <v>392</v>
      </c>
      <c r="D397" s="446" t="s">
        <v>824</v>
      </c>
      <c r="E397" s="85" t="s">
        <v>1541</v>
      </c>
      <c r="F397" s="117"/>
      <c r="G397" s="117"/>
      <c r="H397" s="141"/>
      <c r="I397" s="117"/>
      <c r="J397" s="117"/>
      <c r="K397" s="141"/>
      <c r="L397" s="117"/>
      <c r="M397" s="117"/>
      <c r="N397" s="463"/>
      <c r="O397" s="38"/>
      <c r="P397" s="1"/>
    </row>
    <row r="398" spans="1:16" ht="11.25" outlineLevel="2">
      <c r="A398" s="443" t="s">
        <v>386</v>
      </c>
      <c r="B398" s="443" t="s">
        <v>400</v>
      </c>
      <c r="C398" s="443" t="s">
        <v>396</v>
      </c>
      <c r="D398" s="443"/>
      <c r="E398" s="84" t="s">
        <v>1542</v>
      </c>
      <c r="F398" s="116">
        <f>SUM(F399:F400)</f>
        <v>0</v>
      </c>
      <c r="G398" s="116">
        <f>SUM(G399:G400)</f>
        <v>0</v>
      </c>
      <c r="H398" s="116">
        <f>G398+F398</f>
        <v>0</v>
      </c>
      <c r="I398" s="116">
        <f>SUM(I399:I400)</f>
        <v>0</v>
      </c>
      <c r="J398" s="116">
        <f>SUM(J399:J400)</f>
        <v>0</v>
      </c>
      <c r="K398" s="116">
        <f>J398+I398</f>
        <v>0</v>
      </c>
      <c r="L398" s="116">
        <f>SUM(L399:L400)</f>
        <v>0</v>
      </c>
      <c r="M398" s="116">
        <f>SUM(M399:M400)</f>
        <v>0</v>
      </c>
      <c r="N398" s="131">
        <f>L398+M398</f>
        <v>0</v>
      </c>
      <c r="O398" s="157"/>
      <c r="P398" s="113"/>
    </row>
    <row r="399" spans="1:16" s="9" customFormat="1" ht="33.75" customHeight="1" outlineLevel="4">
      <c r="A399" s="446" t="s">
        <v>386</v>
      </c>
      <c r="B399" s="446" t="s">
        <v>400</v>
      </c>
      <c r="C399" s="446" t="s">
        <v>396</v>
      </c>
      <c r="D399" s="446" t="s">
        <v>823</v>
      </c>
      <c r="E399" s="85" t="s">
        <v>1543</v>
      </c>
      <c r="F399" s="117"/>
      <c r="G399" s="117"/>
      <c r="H399" s="141">
        <f>F399+G399</f>
        <v>0</v>
      </c>
      <c r="I399" s="117"/>
      <c r="J399" s="117"/>
      <c r="K399" s="141">
        <f>I399+J399</f>
        <v>0</v>
      </c>
      <c r="L399" s="117"/>
      <c r="M399" s="117"/>
      <c r="N399" s="463">
        <f t="shared" ref="N399:N404" si="55">L399+M399</f>
        <v>0</v>
      </c>
      <c r="O399" s="24"/>
      <c r="P399" s="1"/>
    </row>
    <row r="400" spans="1:16" s="9" customFormat="1" ht="11.25" outlineLevel="4">
      <c r="A400" s="446" t="s">
        <v>386</v>
      </c>
      <c r="B400" s="446" t="s">
        <v>400</v>
      </c>
      <c r="C400" s="446" t="s">
        <v>396</v>
      </c>
      <c r="D400" s="446" t="s">
        <v>822</v>
      </c>
      <c r="E400" s="11" t="s">
        <v>1544</v>
      </c>
      <c r="F400" s="117"/>
      <c r="G400" s="117"/>
      <c r="H400" s="141">
        <f>F400+G400</f>
        <v>0</v>
      </c>
      <c r="I400" s="117"/>
      <c r="J400" s="117"/>
      <c r="K400" s="141">
        <f>I400+J400</f>
        <v>0</v>
      </c>
      <c r="L400" s="117"/>
      <c r="M400" s="117"/>
      <c r="N400" s="463">
        <f t="shared" si="55"/>
        <v>0</v>
      </c>
      <c r="O400" s="38"/>
      <c r="P400" s="1"/>
    </row>
    <row r="401" spans="1:16" ht="22.5" outlineLevel="4">
      <c r="A401" s="443" t="s">
        <v>386</v>
      </c>
      <c r="B401" s="443" t="s">
        <v>400</v>
      </c>
      <c r="C401" s="443" t="s">
        <v>397</v>
      </c>
      <c r="D401" s="443"/>
      <c r="E401" s="84" t="s">
        <v>1545</v>
      </c>
      <c r="F401" s="116">
        <f>SUM(F402:F402)</f>
        <v>0</v>
      </c>
      <c r="G401" s="116">
        <f>SUM(G402:G402)</f>
        <v>0</v>
      </c>
      <c r="H401" s="116">
        <f>G401+F401</f>
        <v>0</v>
      </c>
      <c r="I401" s="116">
        <f>SUM(I402:I402)</f>
        <v>0</v>
      </c>
      <c r="J401" s="116">
        <f>SUM(J402:J402)</f>
        <v>0</v>
      </c>
      <c r="K401" s="116">
        <f>J401+I401</f>
        <v>0</v>
      </c>
      <c r="L401" s="116">
        <f>SUM(L402:L402)</f>
        <v>0</v>
      </c>
      <c r="M401" s="116">
        <f>SUM(M402:M402)</f>
        <v>0</v>
      </c>
      <c r="N401" s="131">
        <f t="shared" si="55"/>
        <v>0</v>
      </c>
      <c r="O401" s="157"/>
    </row>
    <row r="402" spans="1:16" ht="11.25" outlineLevel="4">
      <c r="A402" s="446" t="s">
        <v>386</v>
      </c>
      <c r="B402" s="446" t="s">
        <v>400</v>
      </c>
      <c r="C402" s="446" t="s">
        <v>397</v>
      </c>
      <c r="D402" s="446" t="s">
        <v>823</v>
      </c>
      <c r="E402" s="85" t="s">
        <v>1546</v>
      </c>
      <c r="F402" s="117"/>
      <c r="G402" s="117"/>
      <c r="H402" s="141">
        <f>F402+G402</f>
        <v>0</v>
      </c>
      <c r="I402" s="117"/>
      <c r="J402" s="117"/>
      <c r="K402" s="141">
        <f>I402+J402</f>
        <v>0</v>
      </c>
      <c r="L402" s="117"/>
      <c r="M402" s="117"/>
      <c r="N402" s="463">
        <f t="shared" si="55"/>
        <v>0</v>
      </c>
      <c r="O402" s="24"/>
    </row>
    <row r="403" spans="1:16" ht="22.5" outlineLevel="4">
      <c r="A403" s="443" t="s">
        <v>386</v>
      </c>
      <c r="B403" s="443" t="s">
        <v>400</v>
      </c>
      <c r="C403" s="443" t="s">
        <v>398</v>
      </c>
      <c r="D403" s="443"/>
      <c r="E403" s="84" t="s">
        <v>1547</v>
      </c>
      <c r="F403" s="116">
        <f>SUM(F404:F404)</f>
        <v>0</v>
      </c>
      <c r="G403" s="116">
        <f>SUM(G404:G404)</f>
        <v>0</v>
      </c>
      <c r="H403" s="116">
        <f>G403+F403</f>
        <v>0</v>
      </c>
      <c r="I403" s="116">
        <f>SUM(I404:I404)</f>
        <v>0</v>
      </c>
      <c r="J403" s="116">
        <f>SUM(J404:J404)</f>
        <v>0</v>
      </c>
      <c r="K403" s="116">
        <f>J403+I403</f>
        <v>0</v>
      </c>
      <c r="L403" s="116">
        <f>SUM(L404:L404)</f>
        <v>0</v>
      </c>
      <c r="M403" s="116">
        <f>SUM(M404:M404)</f>
        <v>0</v>
      </c>
      <c r="N403" s="131">
        <f t="shared" si="55"/>
        <v>0</v>
      </c>
      <c r="O403" s="157"/>
    </row>
    <row r="404" spans="1:16" ht="22.5" outlineLevel="4">
      <c r="A404" s="446" t="s">
        <v>386</v>
      </c>
      <c r="B404" s="446" t="s">
        <v>400</v>
      </c>
      <c r="C404" s="446" t="s">
        <v>398</v>
      </c>
      <c r="D404" s="446" t="s">
        <v>823</v>
      </c>
      <c r="E404" s="85" t="s">
        <v>1548</v>
      </c>
      <c r="F404" s="117"/>
      <c r="G404" s="117"/>
      <c r="H404" s="141">
        <f>F404+G404</f>
        <v>0</v>
      </c>
      <c r="I404" s="117"/>
      <c r="J404" s="117"/>
      <c r="K404" s="141">
        <f>I404+J404</f>
        <v>0</v>
      </c>
      <c r="L404" s="117"/>
      <c r="M404" s="117"/>
      <c r="N404" s="463">
        <f t="shared" si="55"/>
        <v>0</v>
      </c>
      <c r="O404" s="24"/>
    </row>
    <row r="405" spans="1:16" ht="11.25" outlineLevel="4">
      <c r="A405" s="443" t="s">
        <v>386</v>
      </c>
      <c r="B405" s="443">
        <v>11</v>
      </c>
      <c r="C405" s="443">
        <v>11</v>
      </c>
      <c r="D405" s="443"/>
      <c r="E405" s="84" t="s">
        <v>1628</v>
      </c>
      <c r="F405" s="116">
        <f>SUM(F406:F406)</f>
        <v>0</v>
      </c>
      <c r="G405" s="116">
        <f>SUM(G406:G406)</f>
        <v>0</v>
      </c>
      <c r="H405" s="116">
        <f>G405+F405</f>
        <v>0</v>
      </c>
      <c r="I405" s="116">
        <f>SUM(I406:I406)</f>
        <v>0</v>
      </c>
      <c r="J405" s="116">
        <f>SUM(J406:J406)</f>
        <v>0</v>
      </c>
      <c r="K405" s="116">
        <f>J405+I405</f>
        <v>0</v>
      </c>
      <c r="L405" s="116">
        <f>SUM(L406:L406)</f>
        <v>0</v>
      </c>
      <c r="M405" s="116">
        <f>SUM(M406:M406)</f>
        <v>0</v>
      </c>
      <c r="N405" s="131">
        <f>L405+M405</f>
        <v>0</v>
      </c>
      <c r="O405" s="157"/>
    </row>
    <row r="406" spans="1:16" ht="11.25" outlineLevel="4">
      <c r="A406" s="446" t="s">
        <v>386</v>
      </c>
      <c r="B406" s="446" t="s">
        <v>400</v>
      </c>
      <c r="C406" s="446" t="s">
        <v>400</v>
      </c>
      <c r="D406" s="446" t="s">
        <v>823</v>
      </c>
      <c r="E406" s="85" t="s">
        <v>1629</v>
      </c>
      <c r="F406" s="117"/>
      <c r="G406" s="117"/>
      <c r="H406" s="141">
        <f>F406+G406</f>
        <v>0</v>
      </c>
      <c r="I406" s="117"/>
      <c r="J406" s="117"/>
      <c r="K406" s="141">
        <f t="shared" ref="K406:K427" si="56">I406+J406</f>
        <v>0</v>
      </c>
      <c r="L406" s="117"/>
      <c r="M406" s="117"/>
      <c r="N406" s="463">
        <f>L406+M406</f>
        <v>0</v>
      </c>
      <c r="O406" s="24"/>
    </row>
    <row r="407" spans="1:16" ht="12" outlineLevel="4" thickBot="1">
      <c r="A407" s="446" t="s">
        <v>386</v>
      </c>
      <c r="B407" s="446" t="s">
        <v>400</v>
      </c>
      <c r="C407" s="446" t="s">
        <v>400</v>
      </c>
      <c r="D407" s="446" t="s">
        <v>822</v>
      </c>
      <c r="E407" s="85" t="s">
        <v>1630</v>
      </c>
      <c r="F407" s="117"/>
      <c r="G407" s="117"/>
      <c r="H407" s="141">
        <f>F407+G407</f>
        <v>0</v>
      </c>
      <c r="I407" s="117"/>
      <c r="J407" s="117"/>
      <c r="K407" s="141">
        <f t="shared" si="56"/>
        <v>0</v>
      </c>
      <c r="L407" s="117"/>
      <c r="M407" s="117"/>
      <c r="N407" s="463">
        <f>L407+M407</f>
        <v>0</v>
      </c>
      <c r="O407" s="24"/>
    </row>
    <row r="408" spans="1:16" s="14" customFormat="1" ht="12" outlineLevel="2" thickBot="1">
      <c r="A408" s="438" t="s">
        <v>386</v>
      </c>
      <c r="B408" s="438" t="s">
        <v>469</v>
      </c>
      <c r="C408" s="438"/>
      <c r="D408" s="438"/>
      <c r="E408" s="83" t="s">
        <v>1552</v>
      </c>
      <c r="F408" s="129">
        <f>F409+F411</f>
        <v>0</v>
      </c>
      <c r="G408" s="129">
        <f>G409+G411</f>
        <v>0</v>
      </c>
      <c r="H408" s="129">
        <f>F408+G408</f>
        <v>0</v>
      </c>
      <c r="I408" s="129">
        <f>I409+I411</f>
        <v>0</v>
      </c>
      <c r="J408" s="129">
        <f>J409+J411</f>
        <v>0</v>
      </c>
      <c r="K408" s="129">
        <f t="shared" si="56"/>
        <v>0</v>
      </c>
      <c r="L408" s="129">
        <f>L409+L411</f>
        <v>0</v>
      </c>
      <c r="M408" s="129">
        <f>M409+M411</f>
        <v>0</v>
      </c>
      <c r="N408" s="129">
        <f>L408+M408</f>
        <v>0</v>
      </c>
      <c r="O408" s="151"/>
      <c r="P408" s="1"/>
    </row>
    <row r="409" spans="1:16" ht="11.25" outlineLevel="3">
      <c r="A409" s="473" t="s">
        <v>386</v>
      </c>
      <c r="B409" s="473" t="s">
        <v>469</v>
      </c>
      <c r="C409" s="473" t="s">
        <v>384</v>
      </c>
      <c r="D409" s="473"/>
      <c r="E409" s="474" t="s">
        <v>1551</v>
      </c>
      <c r="F409" s="475">
        <f>+SUM(F410:F411)</f>
        <v>0</v>
      </c>
      <c r="G409" s="475">
        <f>+SUM(G410:G411)</f>
        <v>0</v>
      </c>
      <c r="H409" s="475">
        <f t="shared" ref="H409:H416" si="57">F409+G409</f>
        <v>0</v>
      </c>
      <c r="I409" s="475">
        <f>+SUM(I410:I411)</f>
        <v>0</v>
      </c>
      <c r="J409" s="475">
        <f>+SUM(J410:J411)</f>
        <v>0</v>
      </c>
      <c r="K409" s="475">
        <f t="shared" si="56"/>
        <v>0</v>
      </c>
      <c r="L409" s="475">
        <f>+SUM(L410:L411)</f>
        <v>0</v>
      </c>
      <c r="M409" s="475">
        <f>+SUM(M410:M411)</f>
        <v>0</v>
      </c>
      <c r="N409" s="475">
        <f t="shared" ref="N409:N425" si="58">L409+M409</f>
        <v>0</v>
      </c>
      <c r="O409" s="476"/>
    </row>
    <row r="410" spans="1:16" ht="11.25" outlineLevel="3">
      <c r="A410" s="446" t="s">
        <v>386</v>
      </c>
      <c r="B410" s="446">
        <v>12</v>
      </c>
      <c r="C410" s="446" t="s">
        <v>384</v>
      </c>
      <c r="D410" s="446" t="s">
        <v>823</v>
      </c>
      <c r="E410" s="11" t="s">
        <v>1549</v>
      </c>
      <c r="F410" s="117"/>
      <c r="G410" s="117"/>
      <c r="H410" s="141">
        <f t="shared" si="57"/>
        <v>0</v>
      </c>
      <c r="I410" s="117"/>
      <c r="J410" s="117"/>
      <c r="K410" s="141">
        <f t="shared" si="56"/>
        <v>0</v>
      </c>
      <c r="L410" s="117"/>
      <c r="M410" s="117"/>
      <c r="N410" s="141">
        <f t="shared" si="58"/>
        <v>0</v>
      </c>
      <c r="O410" s="408"/>
    </row>
    <row r="411" spans="1:16" ht="11.25" outlineLevel="3">
      <c r="A411" s="446" t="s">
        <v>386</v>
      </c>
      <c r="B411" s="446">
        <v>12</v>
      </c>
      <c r="C411" s="446" t="s">
        <v>384</v>
      </c>
      <c r="D411" s="446" t="s">
        <v>822</v>
      </c>
      <c r="E411" s="11" t="s">
        <v>1550</v>
      </c>
      <c r="F411" s="117"/>
      <c r="G411" s="117"/>
      <c r="H411" s="141">
        <f t="shared" si="57"/>
        <v>0</v>
      </c>
      <c r="I411" s="117"/>
      <c r="J411" s="117"/>
      <c r="K411" s="141">
        <f t="shared" si="56"/>
        <v>0</v>
      </c>
      <c r="L411" s="117"/>
      <c r="M411" s="117"/>
      <c r="N411" s="141">
        <f t="shared" si="58"/>
        <v>0</v>
      </c>
      <c r="O411" s="408"/>
    </row>
    <row r="412" spans="1:16" ht="12" thickBot="1">
      <c r="A412" s="436" t="s">
        <v>388</v>
      </c>
      <c r="B412" s="436"/>
      <c r="C412" s="436"/>
      <c r="D412" s="436"/>
      <c r="E412" s="166" t="s">
        <v>1553</v>
      </c>
      <c r="F412" s="137">
        <f>F413+F416+F426+F427+F429+F430+F434</f>
        <v>0</v>
      </c>
      <c r="G412" s="137">
        <f>G413+G416+G426+G427+G429+G430+G434</f>
        <v>0</v>
      </c>
      <c r="H412" s="137">
        <f t="shared" si="57"/>
        <v>0</v>
      </c>
      <c r="I412" s="137">
        <f>I413+I416+I426+I427+I429+I430+I434</f>
        <v>0</v>
      </c>
      <c r="J412" s="137">
        <f>J413+J416+J426+J427+J429+J430+J434</f>
        <v>0</v>
      </c>
      <c r="K412" s="137">
        <f t="shared" si="56"/>
        <v>0</v>
      </c>
      <c r="L412" s="137">
        <f>L413+L416+L426+L427+L429+L430+L434</f>
        <v>0</v>
      </c>
      <c r="M412" s="137">
        <f>M413+M416+M426+M427+M429+M430+M434</f>
        <v>0</v>
      </c>
      <c r="N412" s="137">
        <f t="shared" si="58"/>
        <v>0</v>
      </c>
      <c r="O412" s="52"/>
    </row>
    <row r="413" spans="1:16" ht="12" outlineLevel="1" thickBot="1">
      <c r="A413" s="438" t="s">
        <v>388</v>
      </c>
      <c r="B413" s="438" t="s">
        <v>384</v>
      </c>
      <c r="C413" s="438"/>
      <c r="D413" s="438"/>
      <c r="E413" s="83" t="s">
        <v>1195</v>
      </c>
      <c r="F413" s="129">
        <f>F414+F415</f>
        <v>0</v>
      </c>
      <c r="G413" s="129">
        <f>G414+G415</f>
        <v>0</v>
      </c>
      <c r="H413" s="129">
        <f t="shared" si="57"/>
        <v>0</v>
      </c>
      <c r="I413" s="129">
        <f>I414+I415</f>
        <v>0</v>
      </c>
      <c r="J413" s="129">
        <f>J414+J415</f>
        <v>0</v>
      </c>
      <c r="K413" s="129">
        <f t="shared" si="56"/>
        <v>0</v>
      </c>
      <c r="L413" s="129">
        <f>L414+L415</f>
        <v>0</v>
      </c>
      <c r="M413" s="129">
        <f>M414+M415</f>
        <v>0</v>
      </c>
      <c r="N413" s="130">
        <f t="shared" si="58"/>
        <v>0</v>
      </c>
      <c r="O413" s="34"/>
    </row>
    <row r="414" spans="1:16" ht="11.25" outlineLevel="2">
      <c r="A414" s="443" t="s">
        <v>388</v>
      </c>
      <c r="B414" s="443" t="s">
        <v>384</v>
      </c>
      <c r="C414" s="443" t="s">
        <v>384</v>
      </c>
      <c r="D414" s="443"/>
      <c r="E414" s="84" t="s">
        <v>1196</v>
      </c>
      <c r="F414" s="116"/>
      <c r="G414" s="116"/>
      <c r="H414" s="116">
        <f t="shared" si="57"/>
        <v>0</v>
      </c>
      <c r="I414" s="116"/>
      <c r="J414" s="116"/>
      <c r="K414" s="116">
        <f t="shared" si="56"/>
        <v>0</v>
      </c>
      <c r="L414" s="116"/>
      <c r="M414" s="116"/>
      <c r="N414" s="119">
        <f t="shared" si="58"/>
        <v>0</v>
      </c>
      <c r="O414" s="32"/>
    </row>
    <row r="415" spans="1:16" ht="12" outlineLevel="2" thickBot="1">
      <c r="A415" s="443" t="s">
        <v>388</v>
      </c>
      <c r="B415" s="443" t="s">
        <v>384</v>
      </c>
      <c r="C415" s="443" t="s">
        <v>385</v>
      </c>
      <c r="D415" s="443"/>
      <c r="E415" s="84" t="s">
        <v>1197</v>
      </c>
      <c r="F415" s="116"/>
      <c r="G415" s="116"/>
      <c r="H415" s="116">
        <f t="shared" si="57"/>
        <v>0</v>
      </c>
      <c r="I415" s="116"/>
      <c r="J415" s="116"/>
      <c r="K415" s="116">
        <f t="shared" si="56"/>
        <v>0</v>
      </c>
      <c r="L415" s="116"/>
      <c r="M415" s="116"/>
      <c r="N415" s="119">
        <f t="shared" si="58"/>
        <v>0</v>
      </c>
      <c r="O415" s="32"/>
    </row>
    <row r="416" spans="1:16" ht="12" outlineLevel="1" thickBot="1">
      <c r="A416" s="438" t="s">
        <v>388</v>
      </c>
      <c r="B416" s="438">
        <v>2</v>
      </c>
      <c r="C416" s="438"/>
      <c r="D416" s="438"/>
      <c r="E416" s="83" t="s">
        <v>1554</v>
      </c>
      <c r="F416" s="129">
        <f>F417+F418+F420+F421+F422</f>
        <v>0</v>
      </c>
      <c r="G416" s="129">
        <f>G417+G418+G420+G421+G422</f>
        <v>0</v>
      </c>
      <c r="H416" s="129">
        <f t="shared" si="57"/>
        <v>0</v>
      </c>
      <c r="I416" s="129">
        <f>I417+I418+I420+I421+I422</f>
        <v>0</v>
      </c>
      <c r="J416" s="129">
        <f>J417+J418+J420+J421+J422</f>
        <v>0</v>
      </c>
      <c r="K416" s="129">
        <f t="shared" si="56"/>
        <v>0</v>
      </c>
      <c r="L416" s="129">
        <f>L417+L418+L420+L421+L422</f>
        <v>0</v>
      </c>
      <c r="M416" s="129">
        <f>M417+M418+M420+M421+M422</f>
        <v>0</v>
      </c>
      <c r="N416" s="130">
        <f t="shared" si="58"/>
        <v>0</v>
      </c>
      <c r="O416" s="34"/>
    </row>
    <row r="417" spans="1:16" ht="11.25" outlineLevel="2">
      <c r="A417" s="443" t="s">
        <v>388</v>
      </c>
      <c r="B417" s="443" t="s">
        <v>385</v>
      </c>
      <c r="C417" s="443" t="s">
        <v>384</v>
      </c>
      <c r="D417" s="443"/>
      <c r="E417" s="84" t="s">
        <v>1555</v>
      </c>
      <c r="F417" s="116"/>
      <c r="G417" s="116"/>
      <c r="H417" s="116">
        <f t="shared" ref="H417:H427" si="59">F417+G417</f>
        <v>0</v>
      </c>
      <c r="I417" s="116"/>
      <c r="J417" s="116"/>
      <c r="K417" s="116">
        <f t="shared" si="56"/>
        <v>0</v>
      </c>
      <c r="L417" s="116"/>
      <c r="M417" s="116"/>
      <c r="N417" s="119">
        <f t="shared" si="58"/>
        <v>0</v>
      </c>
      <c r="O417" s="32"/>
    </row>
    <row r="418" spans="1:16" s="8" customFormat="1" ht="11.25" outlineLevel="2">
      <c r="A418" s="443" t="s">
        <v>388</v>
      </c>
      <c r="B418" s="443" t="s">
        <v>385</v>
      </c>
      <c r="C418" s="443" t="s">
        <v>385</v>
      </c>
      <c r="D418" s="443"/>
      <c r="E418" s="84" t="s">
        <v>1268</v>
      </c>
      <c r="F418" s="116">
        <f>F419</f>
        <v>0</v>
      </c>
      <c r="G418" s="116">
        <f>G419</f>
        <v>0</v>
      </c>
      <c r="H418" s="116">
        <f t="shared" si="59"/>
        <v>0</v>
      </c>
      <c r="I418" s="116">
        <f>I419</f>
        <v>0</v>
      </c>
      <c r="J418" s="116">
        <f>J419</f>
        <v>0</v>
      </c>
      <c r="K418" s="116">
        <f t="shared" si="56"/>
        <v>0</v>
      </c>
      <c r="L418" s="116">
        <f>L419</f>
        <v>0</v>
      </c>
      <c r="M418" s="116">
        <f>M419</f>
        <v>0</v>
      </c>
      <c r="N418" s="119">
        <f t="shared" si="58"/>
        <v>0</v>
      </c>
      <c r="O418" s="32"/>
      <c r="P418" s="1"/>
    </row>
    <row r="419" spans="1:16" s="9" customFormat="1" ht="22.5" outlineLevel="4">
      <c r="A419" s="446" t="s">
        <v>388</v>
      </c>
      <c r="B419" s="446" t="s">
        <v>385</v>
      </c>
      <c r="C419" s="446" t="s">
        <v>385</v>
      </c>
      <c r="D419" s="446" t="s">
        <v>823</v>
      </c>
      <c r="E419" s="11" t="s">
        <v>1556</v>
      </c>
      <c r="F419" s="117"/>
      <c r="G419" s="117"/>
      <c r="H419" s="141">
        <f t="shared" si="59"/>
        <v>0</v>
      </c>
      <c r="I419" s="117"/>
      <c r="J419" s="117"/>
      <c r="K419" s="141">
        <f t="shared" si="56"/>
        <v>0</v>
      </c>
      <c r="L419" s="117"/>
      <c r="M419" s="117"/>
      <c r="N419" s="463">
        <f t="shared" si="58"/>
        <v>0</v>
      </c>
      <c r="O419" s="408"/>
      <c r="P419" s="1"/>
    </row>
    <row r="420" spans="1:16" s="8" customFormat="1" ht="11.25" outlineLevel="2">
      <c r="A420" s="443" t="s">
        <v>388</v>
      </c>
      <c r="B420" s="443" t="s">
        <v>385</v>
      </c>
      <c r="C420" s="443" t="s">
        <v>386</v>
      </c>
      <c r="D420" s="443"/>
      <c r="E420" s="84" t="s">
        <v>1304</v>
      </c>
      <c r="F420" s="116"/>
      <c r="G420" s="116"/>
      <c r="H420" s="116">
        <f t="shared" si="59"/>
        <v>0</v>
      </c>
      <c r="I420" s="116"/>
      <c r="J420" s="116"/>
      <c r="K420" s="116">
        <f t="shared" si="56"/>
        <v>0</v>
      </c>
      <c r="L420" s="116"/>
      <c r="M420" s="116"/>
      <c r="N420" s="119">
        <f t="shared" si="58"/>
        <v>0</v>
      </c>
      <c r="O420" s="32"/>
      <c r="P420" s="1"/>
    </row>
    <row r="421" spans="1:16" ht="11.25" outlineLevel="2">
      <c r="A421" s="440" t="s">
        <v>388</v>
      </c>
      <c r="B421" s="440" t="s">
        <v>385</v>
      </c>
      <c r="C421" s="440" t="s">
        <v>388</v>
      </c>
      <c r="D421" s="443"/>
      <c r="E421" s="84" t="s">
        <v>1305</v>
      </c>
      <c r="F421" s="123"/>
      <c r="G421" s="123"/>
      <c r="H421" s="123">
        <f t="shared" si="59"/>
        <v>0</v>
      </c>
      <c r="I421" s="123"/>
      <c r="J421" s="123"/>
      <c r="K421" s="123">
        <f t="shared" si="56"/>
        <v>0</v>
      </c>
      <c r="L421" s="123"/>
      <c r="M421" s="123"/>
      <c r="N421" s="128">
        <f t="shared" si="58"/>
        <v>0</v>
      </c>
      <c r="O421" s="26"/>
    </row>
    <row r="422" spans="1:16" ht="11.25" outlineLevel="2">
      <c r="A422" s="440" t="s">
        <v>388</v>
      </c>
      <c r="B422" s="440" t="s">
        <v>385</v>
      </c>
      <c r="C422" s="440" t="s">
        <v>389</v>
      </c>
      <c r="D422" s="440"/>
      <c r="E422" s="84" t="s">
        <v>1560</v>
      </c>
      <c r="F422" s="116">
        <f>SUM(F423:F425)</f>
        <v>0</v>
      </c>
      <c r="G422" s="116">
        <f>SUM(G423:G425)</f>
        <v>0</v>
      </c>
      <c r="H422" s="116">
        <f t="shared" si="59"/>
        <v>0</v>
      </c>
      <c r="I422" s="116">
        <f>SUM(I423:I425)</f>
        <v>0</v>
      </c>
      <c r="J422" s="116">
        <f>SUM(J423:J425)</f>
        <v>0</v>
      </c>
      <c r="K422" s="123">
        <f t="shared" si="56"/>
        <v>0</v>
      </c>
      <c r="L422" s="123">
        <f>SUM(L423:L425)</f>
        <v>0</v>
      </c>
      <c r="M422" s="123">
        <f>SUM(M423:M425)</f>
        <v>0</v>
      </c>
      <c r="N422" s="128">
        <f>L422+M422</f>
        <v>0</v>
      </c>
      <c r="O422" s="23"/>
    </row>
    <row r="423" spans="1:16" s="9" customFormat="1" ht="11.25" outlineLevel="4">
      <c r="A423" s="446" t="s">
        <v>388</v>
      </c>
      <c r="B423" s="446" t="s">
        <v>385</v>
      </c>
      <c r="C423" s="446" t="s">
        <v>389</v>
      </c>
      <c r="D423" s="446" t="s">
        <v>823</v>
      </c>
      <c r="E423" s="85" t="s">
        <v>1557</v>
      </c>
      <c r="F423" s="117"/>
      <c r="G423" s="117"/>
      <c r="H423" s="141">
        <f t="shared" si="59"/>
        <v>0</v>
      </c>
      <c r="I423" s="117"/>
      <c r="J423" s="117"/>
      <c r="K423" s="141">
        <f t="shared" si="56"/>
        <v>0</v>
      </c>
      <c r="L423" s="117"/>
      <c r="M423" s="117"/>
      <c r="N423" s="463">
        <f t="shared" si="58"/>
        <v>0</v>
      </c>
      <c r="O423" s="408"/>
      <c r="P423" s="1"/>
    </row>
    <row r="424" spans="1:16" s="9" customFormat="1" ht="11.25" outlineLevel="4">
      <c r="A424" s="446" t="s">
        <v>388</v>
      </c>
      <c r="B424" s="446" t="s">
        <v>385</v>
      </c>
      <c r="C424" s="446" t="s">
        <v>389</v>
      </c>
      <c r="D424" s="446" t="s">
        <v>822</v>
      </c>
      <c r="E424" s="85" t="s">
        <v>1558</v>
      </c>
      <c r="F424" s="117"/>
      <c r="G424" s="117"/>
      <c r="H424" s="141">
        <f t="shared" si="59"/>
        <v>0</v>
      </c>
      <c r="I424" s="117"/>
      <c r="J424" s="117"/>
      <c r="K424" s="141">
        <f t="shared" si="56"/>
        <v>0</v>
      </c>
      <c r="L424" s="117"/>
      <c r="M424" s="117"/>
      <c r="N424" s="463">
        <f t="shared" si="58"/>
        <v>0</v>
      </c>
      <c r="O424" s="38"/>
      <c r="P424" s="1"/>
    </row>
    <row r="425" spans="1:16" s="9" customFormat="1" ht="23.25" outlineLevel="4" thickBot="1">
      <c r="A425" s="446" t="s">
        <v>388</v>
      </c>
      <c r="B425" s="446" t="s">
        <v>385</v>
      </c>
      <c r="C425" s="446" t="s">
        <v>389</v>
      </c>
      <c r="D425" s="446" t="s">
        <v>824</v>
      </c>
      <c r="E425" s="95" t="s">
        <v>1559</v>
      </c>
      <c r="F425" s="117"/>
      <c r="G425" s="117"/>
      <c r="H425" s="141">
        <f t="shared" si="59"/>
        <v>0</v>
      </c>
      <c r="I425" s="117"/>
      <c r="J425" s="117"/>
      <c r="K425" s="141">
        <f t="shared" si="56"/>
        <v>0</v>
      </c>
      <c r="L425" s="117"/>
      <c r="M425" s="117"/>
      <c r="N425" s="463">
        <f t="shared" si="58"/>
        <v>0</v>
      </c>
      <c r="O425" s="38"/>
      <c r="P425" s="1"/>
    </row>
    <row r="426" spans="1:16" ht="12" outlineLevel="1" thickBot="1">
      <c r="A426" s="438" t="s">
        <v>388</v>
      </c>
      <c r="B426" s="438" t="s">
        <v>386</v>
      </c>
      <c r="C426" s="438"/>
      <c r="D426" s="438"/>
      <c r="E426" s="83" t="s">
        <v>1561</v>
      </c>
      <c r="F426" s="132"/>
      <c r="G426" s="132"/>
      <c r="H426" s="129">
        <f t="shared" si="59"/>
        <v>0</v>
      </c>
      <c r="I426" s="133"/>
      <c r="J426" s="133"/>
      <c r="K426" s="129">
        <f t="shared" si="56"/>
        <v>0</v>
      </c>
      <c r="L426" s="133"/>
      <c r="M426" s="133"/>
      <c r="N426" s="130">
        <f t="shared" ref="N426:N442" si="60">L426+M426</f>
        <v>0</v>
      </c>
      <c r="O426" s="151"/>
    </row>
    <row r="427" spans="1:16" ht="12" outlineLevel="1" thickBot="1">
      <c r="A427" s="438" t="s">
        <v>388</v>
      </c>
      <c r="B427" s="438" t="s">
        <v>388</v>
      </c>
      <c r="C427" s="438"/>
      <c r="D427" s="438"/>
      <c r="E427" s="83" t="s">
        <v>1562</v>
      </c>
      <c r="F427" s="129">
        <f>F428</f>
        <v>0</v>
      </c>
      <c r="G427" s="129">
        <f t="shared" ref="G427:M427" si="61">G428</f>
        <v>0</v>
      </c>
      <c r="H427" s="129">
        <f t="shared" si="59"/>
        <v>0</v>
      </c>
      <c r="I427" s="129">
        <f t="shared" si="61"/>
        <v>0</v>
      </c>
      <c r="J427" s="129">
        <f t="shared" si="61"/>
        <v>0</v>
      </c>
      <c r="K427" s="129">
        <f t="shared" si="56"/>
        <v>0</v>
      </c>
      <c r="L427" s="129">
        <f t="shared" si="61"/>
        <v>0</v>
      </c>
      <c r="M427" s="129">
        <f t="shared" si="61"/>
        <v>0</v>
      </c>
      <c r="N427" s="130">
        <f t="shared" si="60"/>
        <v>0</v>
      </c>
      <c r="O427" s="34"/>
    </row>
    <row r="428" spans="1:16" ht="12" outlineLevel="2" thickBot="1">
      <c r="A428" s="455" t="s">
        <v>388</v>
      </c>
      <c r="B428" s="455" t="s">
        <v>388</v>
      </c>
      <c r="C428" s="455" t="s">
        <v>384</v>
      </c>
      <c r="D428" s="455"/>
      <c r="E428" s="84" t="s">
        <v>1562</v>
      </c>
      <c r="F428" s="150"/>
      <c r="G428" s="150"/>
      <c r="H428" s="150">
        <f>G428+F428</f>
        <v>0</v>
      </c>
      <c r="I428" s="150"/>
      <c r="J428" s="150"/>
      <c r="K428" s="150">
        <f>J428+I428</f>
        <v>0</v>
      </c>
      <c r="L428" s="150"/>
      <c r="M428" s="150"/>
      <c r="N428" s="456">
        <f t="shared" si="60"/>
        <v>0</v>
      </c>
      <c r="O428" s="31"/>
    </row>
    <row r="429" spans="1:16" ht="12" outlineLevel="4" thickBot="1">
      <c r="A429" s="438" t="s">
        <v>388</v>
      </c>
      <c r="B429" s="438" t="s">
        <v>389</v>
      </c>
      <c r="C429" s="438"/>
      <c r="D429" s="438"/>
      <c r="E429" s="83" t="s">
        <v>1563</v>
      </c>
      <c r="F429" s="129"/>
      <c r="G429" s="129"/>
      <c r="H429" s="129">
        <f>F429+G429</f>
        <v>0</v>
      </c>
      <c r="I429" s="129"/>
      <c r="J429" s="129"/>
      <c r="K429" s="129">
        <f>I429+J429</f>
        <v>0</v>
      </c>
      <c r="L429" s="129"/>
      <c r="M429" s="129"/>
      <c r="N429" s="130">
        <f t="shared" si="60"/>
        <v>0</v>
      </c>
      <c r="O429" s="34"/>
    </row>
    <row r="430" spans="1:16" ht="12" outlineLevel="1" thickBot="1">
      <c r="A430" s="438" t="s">
        <v>388</v>
      </c>
      <c r="B430" s="438" t="s">
        <v>390</v>
      </c>
      <c r="C430" s="438"/>
      <c r="D430" s="438"/>
      <c r="E430" s="83" t="s">
        <v>1564</v>
      </c>
      <c r="F430" s="132">
        <f>F431</f>
        <v>0</v>
      </c>
      <c r="G430" s="132">
        <f>G431</f>
        <v>0</v>
      </c>
      <c r="H430" s="132">
        <f>F430+G430</f>
        <v>0</v>
      </c>
      <c r="I430" s="132">
        <f>I431</f>
        <v>0</v>
      </c>
      <c r="J430" s="132">
        <f>J431</f>
        <v>0</v>
      </c>
      <c r="K430" s="132">
        <f>I430+J430</f>
        <v>0</v>
      </c>
      <c r="L430" s="132">
        <f>L431</f>
        <v>0</v>
      </c>
      <c r="M430" s="132">
        <f>M431</f>
        <v>0</v>
      </c>
      <c r="N430" s="651">
        <f t="shared" si="60"/>
        <v>0</v>
      </c>
      <c r="O430" s="34"/>
    </row>
    <row r="431" spans="1:16" ht="11.25" outlineLevel="2">
      <c r="A431" s="455" t="s">
        <v>388</v>
      </c>
      <c r="B431" s="455" t="s">
        <v>390</v>
      </c>
      <c r="C431" s="455" t="s">
        <v>384</v>
      </c>
      <c r="D431" s="455"/>
      <c r="E431" s="84" t="s">
        <v>1564</v>
      </c>
      <c r="F431" s="150">
        <f>SUM(F432:F433)</f>
        <v>0</v>
      </c>
      <c r="G431" s="150">
        <f>SUM(G432:G433)</f>
        <v>0</v>
      </c>
      <c r="H431" s="150">
        <f>G431+F431</f>
        <v>0</v>
      </c>
      <c r="I431" s="150">
        <f>SUM(I432:I433)</f>
        <v>0</v>
      </c>
      <c r="J431" s="150">
        <f>SUM(J432:J433)</f>
        <v>0</v>
      </c>
      <c r="K431" s="150">
        <f>J431+I431</f>
        <v>0</v>
      </c>
      <c r="L431" s="150">
        <f>SUM(L432:L433)</f>
        <v>0</v>
      </c>
      <c r="M431" s="150">
        <f>SUM(M432:M433)</f>
        <v>0</v>
      </c>
      <c r="N431" s="456">
        <f t="shared" si="60"/>
        <v>0</v>
      </c>
      <c r="O431" s="31"/>
    </row>
    <row r="432" spans="1:16" s="9" customFormat="1" ht="33.75" outlineLevel="4">
      <c r="A432" s="454" t="s">
        <v>388</v>
      </c>
      <c r="B432" s="454" t="s">
        <v>390</v>
      </c>
      <c r="C432" s="454" t="s">
        <v>384</v>
      </c>
      <c r="D432" s="454" t="s">
        <v>823</v>
      </c>
      <c r="E432" s="85" t="s">
        <v>1565</v>
      </c>
      <c r="F432" s="138"/>
      <c r="G432" s="138"/>
      <c r="H432" s="139">
        <f>F432+G432</f>
        <v>0</v>
      </c>
      <c r="I432" s="138"/>
      <c r="J432" s="138"/>
      <c r="K432" s="139">
        <f>I432+J432</f>
        <v>0</v>
      </c>
      <c r="L432" s="138"/>
      <c r="M432" s="138"/>
      <c r="N432" s="466">
        <f t="shared" si="60"/>
        <v>0</v>
      </c>
      <c r="O432" s="38"/>
      <c r="P432" s="1"/>
    </row>
    <row r="433" spans="1:16" s="9" customFormat="1" ht="23.25" outlineLevel="4" thickBot="1">
      <c r="A433" s="446" t="s">
        <v>388</v>
      </c>
      <c r="B433" s="446" t="s">
        <v>390</v>
      </c>
      <c r="C433" s="446" t="s">
        <v>384</v>
      </c>
      <c r="D433" s="446" t="s">
        <v>822</v>
      </c>
      <c r="E433" s="85" t="s">
        <v>1566</v>
      </c>
      <c r="F433" s="117"/>
      <c r="G433" s="117"/>
      <c r="H433" s="141">
        <f>F433+G433</f>
        <v>0</v>
      </c>
      <c r="I433" s="117"/>
      <c r="J433" s="117"/>
      <c r="K433" s="141">
        <f>I433+J433</f>
        <v>0</v>
      </c>
      <c r="L433" s="117"/>
      <c r="M433" s="117"/>
      <c r="N433" s="463">
        <f t="shared" si="60"/>
        <v>0</v>
      </c>
      <c r="O433" s="25"/>
      <c r="P433" s="1"/>
    </row>
    <row r="434" spans="1:16" ht="12" outlineLevel="1" thickBot="1">
      <c r="A434" s="438" t="s">
        <v>388</v>
      </c>
      <c r="B434" s="438" t="s">
        <v>392</v>
      </c>
      <c r="C434" s="438"/>
      <c r="D434" s="438"/>
      <c r="E434" s="83" t="s">
        <v>1567</v>
      </c>
      <c r="F434" s="132"/>
      <c r="G434" s="132"/>
      <c r="H434" s="129">
        <f>F434+G434</f>
        <v>0</v>
      </c>
      <c r="I434" s="133"/>
      <c r="J434" s="133"/>
      <c r="K434" s="129">
        <f>I434+J434</f>
        <v>0</v>
      </c>
      <c r="L434" s="133"/>
      <c r="M434" s="133"/>
      <c r="N434" s="130">
        <f t="shared" si="60"/>
        <v>0</v>
      </c>
      <c r="O434" s="457"/>
    </row>
    <row r="435" spans="1:16" ht="12.75" thickTop="1" thickBot="1">
      <c r="A435" s="437" t="s">
        <v>389</v>
      </c>
      <c r="B435" s="437"/>
      <c r="C435" s="437"/>
      <c r="D435" s="437"/>
      <c r="E435" s="164" t="s">
        <v>1568</v>
      </c>
      <c r="F435" s="148">
        <v>0</v>
      </c>
      <c r="G435" s="148">
        <v>0</v>
      </c>
      <c r="H435" s="779">
        <f>+G435+F435</f>
        <v>0</v>
      </c>
      <c r="I435" s="148">
        <v>0</v>
      </c>
      <c r="J435" s="148">
        <v>0</v>
      </c>
      <c r="K435" s="114">
        <f>I435+J435</f>
        <v>0</v>
      </c>
      <c r="L435" s="148">
        <v>0</v>
      </c>
      <c r="M435" s="148">
        <v>0</v>
      </c>
      <c r="N435" s="114">
        <f t="shared" si="60"/>
        <v>0</v>
      </c>
      <c r="O435" s="39"/>
    </row>
    <row r="436" spans="1:16" ht="12" thickBot="1">
      <c r="A436" s="477" t="s">
        <v>390</v>
      </c>
      <c r="B436" s="477"/>
      <c r="C436" s="477"/>
      <c r="D436" s="477"/>
      <c r="E436" s="653" t="s">
        <v>1569</v>
      </c>
      <c r="F436" s="478">
        <f>(F437+F454+F461)</f>
        <v>0</v>
      </c>
      <c r="G436" s="478">
        <f>(G437+G454+G461)</f>
        <v>0</v>
      </c>
      <c r="H436" s="478">
        <f>G436+F436</f>
        <v>0</v>
      </c>
      <c r="I436" s="478">
        <f>(I437+I454+I461)</f>
        <v>0</v>
      </c>
      <c r="J436" s="478">
        <f>(J437+J454+J461)</f>
        <v>0</v>
      </c>
      <c r="K436" s="478">
        <f>J436+I436</f>
        <v>0</v>
      </c>
      <c r="L436" s="478">
        <f>(L437+L454+L461)</f>
        <v>0</v>
      </c>
      <c r="M436" s="478">
        <f>(M437+M454+M461)</f>
        <v>0</v>
      </c>
      <c r="N436" s="479">
        <f t="shared" si="60"/>
        <v>0</v>
      </c>
      <c r="O436" s="480"/>
    </row>
    <row r="437" spans="1:16" ht="12" outlineLevel="1" thickBot="1">
      <c r="A437" s="438" t="s">
        <v>390</v>
      </c>
      <c r="B437" s="438" t="s">
        <v>384</v>
      </c>
      <c r="C437" s="438"/>
      <c r="D437" s="438"/>
      <c r="E437" s="83" t="s">
        <v>1570</v>
      </c>
      <c r="F437" s="129">
        <f>+SUM(F438:F441)</f>
        <v>0</v>
      </c>
      <c r="G437" s="129">
        <f>+SUM(G438:G441)</f>
        <v>0</v>
      </c>
      <c r="H437" s="129">
        <f t="shared" ref="H437:H444" si="62">F437+G437</f>
        <v>0</v>
      </c>
      <c r="I437" s="129">
        <f>+SUM(I438:I441)</f>
        <v>0</v>
      </c>
      <c r="J437" s="129">
        <f>+SUM(J438:J441)</f>
        <v>0</v>
      </c>
      <c r="K437" s="129">
        <f t="shared" ref="K437:K442" si="63">I437+J437</f>
        <v>0</v>
      </c>
      <c r="L437" s="129">
        <f>+SUM(L438:L441)</f>
        <v>0</v>
      </c>
      <c r="M437" s="129">
        <f>+SUM(M438:M441)</f>
        <v>0</v>
      </c>
      <c r="N437" s="130">
        <f t="shared" si="60"/>
        <v>0</v>
      </c>
      <c r="O437" s="34"/>
    </row>
    <row r="438" spans="1:16" ht="11.25" outlineLevel="2">
      <c r="A438" s="443" t="s">
        <v>390</v>
      </c>
      <c r="B438" s="443" t="s">
        <v>384</v>
      </c>
      <c r="C438" s="443" t="s">
        <v>384</v>
      </c>
      <c r="D438" s="443"/>
      <c r="E438" s="84" t="s">
        <v>1203</v>
      </c>
      <c r="F438" s="118"/>
      <c r="G438" s="118"/>
      <c r="H438" s="116">
        <f t="shared" si="62"/>
        <v>0</v>
      </c>
      <c r="I438" s="120"/>
      <c r="J438" s="120"/>
      <c r="K438" s="116">
        <f t="shared" si="63"/>
        <v>0</v>
      </c>
      <c r="L438" s="120"/>
      <c r="M438" s="120"/>
      <c r="N438" s="119">
        <f t="shared" si="60"/>
        <v>0</v>
      </c>
      <c r="O438" s="32"/>
    </row>
    <row r="439" spans="1:16" ht="11.25" outlineLevel="2">
      <c r="A439" s="443" t="s">
        <v>390</v>
      </c>
      <c r="B439" s="443" t="s">
        <v>384</v>
      </c>
      <c r="C439" s="443" t="s">
        <v>385</v>
      </c>
      <c r="D439" s="443"/>
      <c r="E439" s="84" t="s">
        <v>1571</v>
      </c>
      <c r="F439" s="118"/>
      <c r="G439" s="118"/>
      <c r="H439" s="116">
        <f t="shared" si="62"/>
        <v>0</v>
      </c>
      <c r="I439" s="120"/>
      <c r="J439" s="120"/>
      <c r="K439" s="116">
        <f t="shared" si="63"/>
        <v>0</v>
      </c>
      <c r="L439" s="120"/>
      <c r="M439" s="120"/>
      <c r="N439" s="119">
        <f t="shared" si="60"/>
        <v>0</v>
      </c>
      <c r="O439" s="32"/>
    </row>
    <row r="440" spans="1:16" ht="11.25" outlineLevel="2">
      <c r="A440" s="443" t="s">
        <v>390</v>
      </c>
      <c r="B440" s="443" t="s">
        <v>384</v>
      </c>
      <c r="C440" s="443" t="s">
        <v>386</v>
      </c>
      <c r="D440" s="443"/>
      <c r="E440" s="84" t="s">
        <v>1305</v>
      </c>
      <c r="F440" s="118"/>
      <c r="G440" s="118"/>
      <c r="H440" s="116">
        <f t="shared" si="62"/>
        <v>0</v>
      </c>
      <c r="I440" s="120"/>
      <c r="J440" s="120"/>
      <c r="K440" s="116">
        <f t="shared" si="63"/>
        <v>0</v>
      </c>
      <c r="L440" s="120"/>
      <c r="M440" s="120"/>
      <c r="N440" s="119">
        <f t="shared" si="60"/>
        <v>0</v>
      </c>
      <c r="O440" s="32"/>
    </row>
    <row r="441" spans="1:16" ht="11.25" outlineLevel="2">
      <c r="A441" s="443" t="s">
        <v>390</v>
      </c>
      <c r="B441" s="443" t="s">
        <v>384</v>
      </c>
      <c r="C441" s="443" t="s">
        <v>388</v>
      </c>
      <c r="D441" s="443"/>
      <c r="E441" s="84" t="s">
        <v>1572</v>
      </c>
      <c r="F441" s="116">
        <f>SUM(F442:F453)</f>
        <v>0</v>
      </c>
      <c r="G441" s="116">
        <f>SUM(G442:G453)</f>
        <v>0</v>
      </c>
      <c r="H441" s="116">
        <f t="shared" si="62"/>
        <v>0</v>
      </c>
      <c r="I441" s="471">
        <f>SUM(I442:I453)</f>
        <v>0</v>
      </c>
      <c r="J441" s="471">
        <f>SUM(J442:J453)</f>
        <v>0</v>
      </c>
      <c r="K441" s="116">
        <f t="shared" si="63"/>
        <v>0</v>
      </c>
      <c r="L441" s="471">
        <f>SUM(L442:L453)</f>
        <v>0</v>
      </c>
      <c r="M441" s="471">
        <f>SUM(M442:M453)</f>
        <v>0</v>
      </c>
      <c r="N441" s="119">
        <f t="shared" si="60"/>
        <v>0</v>
      </c>
      <c r="O441" s="32"/>
    </row>
    <row r="442" spans="1:16" s="106" customFormat="1" ht="11.25" outlineLevel="4">
      <c r="A442" s="424" t="s">
        <v>390</v>
      </c>
      <c r="B442" s="424" t="s">
        <v>384</v>
      </c>
      <c r="C442" s="424" t="s">
        <v>388</v>
      </c>
      <c r="D442" s="458" t="s">
        <v>823</v>
      </c>
      <c r="E442" s="85" t="s">
        <v>1573</v>
      </c>
      <c r="F442" s="469"/>
      <c r="G442" s="469"/>
      <c r="H442" s="470">
        <f t="shared" si="62"/>
        <v>0</v>
      </c>
      <c r="I442" s="469"/>
      <c r="J442" s="469"/>
      <c r="K442" s="470">
        <f t="shared" si="63"/>
        <v>0</v>
      </c>
      <c r="L442" s="469"/>
      <c r="M442" s="469"/>
      <c r="N442" s="470">
        <f t="shared" si="60"/>
        <v>0</v>
      </c>
      <c r="O442" s="46"/>
      <c r="P442" s="105"/>
    </row>
    <row r="443" spans="1:16" s="106" customFormat="1" ht="11.25" outlineLevel="4">
      <c r="A443" s="445" t="s">
        <v>390</v>
      </c>
      <c r="B443" s="445" t="s">
        <v>384</v>
      </c>
      <c r="C443" s="445" t="s">
        <v>388</v>
      </c>
      <c r="D443" s="424" t="s">
        <v>822</v>
      </c>
      <c r="E443" s="85" t="s">
        <v>1574</v>
      </c>
      <c r="F443" s="469"/>
      <c r="G443" s="469"/>
      <c r="H443" s="470">
        <f t="shared" si="62"/>
        <v>0</v>
      </c>
      <c r="I443" s="469"/>
      <c r="J443" s="469"/>
      <c r="K443" s="470">
        <f t="shared" ref="K443:K453" si="64">I443+J443</f>
        <v>0</v>
      </c>
      <c r="L443" s="469"/>
      <c r="M443" s="469"/>
      <c r="N443" s="470">
        <f t="shared" ref="N443:N453" si="65">L443+M443</f>
        <v>0</v>
      </c>
      <c r="O443" s="25"/>
      <c r="P443" s="105"/>
    </row>
    <row r="444" spans="1:16" s="106" customFormat="1" ht="11.25" outlineLevel="4">
      <c r="A444" s="445" t="s">
        <v>390</v>
      </c>
      <c r="B444" s="445" t="s">
        <v>384</v>
      </c>
      <c r="C444" s="445" t="s">
        <v>388</v>
      </c>
      <c r="D444" s="424" t="s">
        <v>824</v>
      </c>
      <c r="E444" s="85" t="s">
        <v>1575</v>
      </c>
      <c r="F444" s="469"/>
      <c r="G444" s="469"/>
      <c r="H444" s="470">
        <f t="shared" si="62"/>
        <v>0</v>
      </c>
      <c r="I444" s="469"/>
      <c r="J444" s="469"/>
      <c r="K444" s="470">
        <f t="shared" si="64"/>
        <v>0</v>
      </c>
      <c r="L444" s="469"/>
      <c r="M444" s="469"/>
      <c r="N444" s="470">
        <f t="shared" si="65"/>
        <v>0</v>
      </c>
      <c r="O444" s="25"/>
      <c r="P444" s="105"/>
    </row>
    <row r="445" spans="1:16" s="106" customFormat="1" ht="11.25" outlineLevel="4">
      <c r="A445" s="424" t="s">
        <v>390</v>
      </c>
      <c r="B445" s="424" t="s">
        <v>384</v>
      </c>
      <c r="C445" s="424" t="s">
        <v>388</v>
      </c>
      <c r="D445" s="458" t="s">
        <v>825</v>
      </c>
      <c r="E445" s="85" t="s">
        <v>1576</v>
      </c>
      <c r="F445" s="469"/>
      <c r="G445" s="469"/>
      <c r="H445" s="470">
        <f t="shared" ref="H445:H453" si="66">F445+G445</f>
        <v>0</v>
      </c>
      <c r="I445" s="469"/>
      <c r="J445" s="469"/>
      <c r="K445" s="470">
        <f t="shared" si="64"/>
        <v>0</v>
      </c>
      <c r="L445" s="469"/>
      <c r="M445" s="469"/>
      <c r="N445" s="470">
        <f t="shared" si="65"/>
        <v>0</v>
      </c>
      <c r="O445" s="25"/>
      <c r="P445" s="105"/>
    </row>
    <row r="446" spans="1:16" s="106" customFormat="1" ht="11.25" outlineLevel="4">
      <c r="A446" s="445" t="s">
        <v>390</v>
      </c>
      <c r="B446" s="445" t="s">
        <v>384</v>
      </c>
      <c r="C446" s="445" t="s">
        <v>388</v>
      </c>
      <c r="D446" s="424" t="s">
        <v>828</v>
      </c>
      <c r="E446" s="85" t="s">
        <v>1577</v>
      </c>
      <c r="F446" s="469"/>
      <c r="G446" s="469"/>
      <c r="H446" s="470">
        <f t="shared" si="66"/>
        <v>0</v>
      </c>
      <c r="I446" s="469"/>
      <c r="J446" s="469"/>
      <c r="K446" s="470">
        <f t="shared" si="64"/>
        <v>0</v>
      </c>
      <c r="L446" s="469"/>
      <c r="M446" s="469"/>
      <c r="N446" s="470">
        <f t="shared" si="65"/>
        <v>0</v>
      </c>
      <c r="O446" s="25"/>
      <c r="P446" s="105"/>
    </row>
    <row r="447" spans="1:16" s="106" customFormat="1" ht="22.5" outlineLevel="4">
      <c r="A447" s="424" t="s">
        <v>390</v>
      </c>
      <c r="B447" s="424" t="s">
        <v>384</v>
      </c>
      <c r="C447" s="424" t="s">
        <v>388</v>
      </c>
      <c r="D447" s="424" t="s">
        <v>826</v>
      </c>
      <c r="E447" s="85" t="s">
        <v>1578</v>
      </c>
      <c r="F447" s="469"/>
      <c r="G447" s="469"/>
      <c r="H447" s="470">
        <f t="shared" si="66"/>
        <v>0</v>
      </c>
      <c r="I447" s="469"/>
      <c r="J447" s="469"/>
      <c r="K447" s="470">
        <f t="shared" si="64"/>
        <v>0</v>
      </c>
      <c r="L447" s="469"/>
      <c r="M447" s="469"/>
      <c r="N447" s="470">
        <f t="shared" si="65"/>
        <v>0</v>
      </c>
      <c r="O447" s="25"/>
      <c r="P447" s="105"/>
    </row>
    <row r="448" spans="1:16" s="106" customFormat="1" ht="11.25" outlineLevel="4">
      <c r="A448" s="424" t="s">
        <v>390</v>
      </c>
      <c r="B448" s="424" t="s">
        <v>384</v>
      </c>
      <c r="C448" s="424" t="s">
        <v>388</v>
      </c>
      <c r="D448" s="458" t="s">
        <v>829</v>
      </c>
      <c r="E448" s="85" t="s">
        <v>1579</v>
      </c>
      <c r="F448" s="469"/>
      <c r="G448" s="469"/>
      <c r="H448" s="470">
        <f t="shared" si="66"/>
        <v>0</v>
      </c>
      <c r="I448" s="469"/>
      <c r="J448" s="469"/>
      <c r="K448" s="470">
        <f>I448+J448</f>
        <v>0</v>
      </c>
      <c r="L448" s="469"/>
      <c r="M448" s="469"/>
      <c r="N448" s="470">
        <f t="shared" si="65"/>
        <v>0</v>
      </c>
      <c r="O448" s="25"/>
      <c r="P448" s="105"/>
    </row>
    <row r="449" spans="1:16" s="106" customFormat="1" ht="11.25" outlineLevel="4">
      <c r="A449" s="424" t="s">
        <v>390</v>
      </c>
      <c r="B449" s="424" t="s">
        <v>384</v>
      </c>
      <c r="C449" s="424" t="s">
        <v>388</v>
      </c>
      <c r="D449" s="458" t="s">
        <v>830</v>
      </c>
      <c r="E449" s="85" t="s">
        <v>1580</v>
      </c>
      <c r="F449" s="469"/>
      <c r="G449" s="469"/>
      <c r="H449" s="470">
        <f t="shared" si="66"/>
        <v>0</v>
      </c>
      <c r="I449" s="469"/>
      <c r="J449" s="469"/>
      <c r="K449" s="470">
        <f t="shared" si="64"/>
        <v>0</v>
      </c>
      <c r="L449" s="469"/>
      <c r="M449" s="469"/>
      <c r="N449" s="470">
        <f t="shared" si="65"/>
        <v>0</v>
      </c>
      <c r="O449" s="25"/>
      <c r="P449" s="105"/>
    </row>
    <row r="450" spans="1:16" s="106" customFormat="1" ht="11.25" outlineLevel="4">
      <c r="A450" s="424" t="s">
        <v>390</v>
      </c>
      <c r="B450" s="424" t="s">
        <v>384</v>
      </c>
      <c r="C450" s="424" t="s">
        <v>388</v>
      </c>
      <c r="D450" s="458" t="s">
        <v>831</v>
      </c>
      <c r="E450" s="85" t="s">
        <v>1581</v>
      </c>
      <c r="F450" s="469"/>
      <c r="G450" s="469"/>
      <c r="H450" s="470">
        <f t="shared" si="66"/>
        <v>0</v>
      </c>
      <c r="I450" s="469"/>
      <c r="J450" s="469"/>
      <c r="K450" s="470">
        <f t="shared" si="64"/>
        <v>0</v>
      </c>
      <c r="L450" s="469"/>
      <c r="M450" s="469"/>
      <c r="N450" s="470">
        <f t="shared" si="65"/>
        <v>0</v>
      </c>
      <c r="O450" s="25"/>
      <c r="P450" s="105"/>
    </row>
    <row r="451" spans="1:16" s="106" customFormat="1" ht="11.25" outlineLevel="4">
      <c r="A451" s="424" t="s">
        <v>390</v>
      </c>
      <c r="B451" s="424" t="s">
        <v>384</v>
      </c>
      <c r="C451" s="424" t="s">
        <v>388</v>
      </c>
      <c r="D451" s="458" t="s">
        <v>827</v>
      </c>
      <c r="E451" s="85" t="s">
        <v>1582</v>
      </c>
      <c r="F451" s="469"/>
      <c r="G451" s="469"/>
      <c r="H451" s="470">
        <f t="shared" si="66"/>
        <v>0</v>
      </c>
      <c r="I451" s="469"/>
      <c r="J451" s="469"/>
      <c r="K451" s="470">
        <f t="shared" si="64"/>
        <v>0</v>
      </c>
      <c r="L451" s="469"/>
      <c r="M451" s="469"/>
      <c r="N451" s="470">
        <f t="shared" si="65"/>
        <v>0</v>
      </c>
      <c r="O451" s="25"/>
      <c r="P451" s="105"/>
    </row>
    <row r="452" spans="1:16" s="106" customFormat="1" ht="11.25" outlineLevel="4">
      <c r="A452" s="424" t="s">
        <v>390</v>
      </c>
      <c r="B452" s="424" t="s">
        <v>384</v>
      </c>
      <c r="C452" s="424" t="s">
        <v>388</v>
      </c>
      <c r="D452" s="458" t="s">
        <v>832</v>
      </c>
      <c r="E452" s="85" t="s">
        <v>1583</v>
      </c>
      <c r="F452" s="469"/>
      <c r="G452" s="469"/>
      <c r="H452" s="470">
        <f t="shared" si="66"/>
        <v>0</v>
      </c>
      <c r="I452" s="469"/>
      <c r="J452" s="469"/>
      <c r="K452" s="470">
        <f t="shared" si="64"/>
        <v>0</v>
      </c>
      <c r="L452" s="469"/>
      <c r="M452" s="469"/>
      <c r="N452" s="470">
        <f t="shared" si="65"/>
        <v>0</v>
      </c>
      <c r="O452" s="25"/>
      <c r="P452" s="105"/>
    </row>
    <row r="453" spans="1:16" s="106" customFormat="1" ht="12" outlineLevel="4" thickBot="1">
      <c r="A453" s="424" t="s">
        <v>390</v>
      </c>
      <c r="B453" s="424" t="s">
        <v>384</v>
      </c>
      <c r="C453" s="424" t="s">
        <v>388</v>
      </c>
      <c r="D453" s="458" t="s">
        <v>833</v>
      </c>
      <c r="E453" s="85" t="s">
        <v>1584</v>
      </c>
      <c r="F453" s="469"/>
      <c r="G453" s="469"/>
      <c r="H453" s="470">
        <f t="shared" si="66"/>
        <v>0</v>
      </c>
      <c r="I453" s="469"/>
      <c r="J453" s="469"/>
      <c r="K453" s="470">
        <f t="shared" si="64"/>
        <v>0</v>
      </c>
      <c r="L453" s="469"/>
      <c r="M453" s="469"/>
      <c r="N453" s="470">
        <f t="shared" si="65"/>
        <v>0</v>
      </c>
      <c r="O453" s="25"/>
      <c r="P453" s="105"/>
    </row>
    <row r="454" spans="1:16" ht="12" outlineLevel="1" thickBot="1">
      <c r="A454" s="438" t="s">
        <v>390</v>
      </c>
      <c r="B454" s="438" t="s">
        <v>385</v>
      </c>
      <c r="C454" s="438"/>
      <c r="D454" s="438"/>
      <c r="E454" s="83" t="s">
        <v>1585</v>
      </c>
      <c r="F454" s="132">
        <f>+F455+F456+F457+F459+F460</f>
        <v>0</v>
      </c>
      <c r="G454" s="132">
        <f>+G455+G456+G457+G459+G460</f>
        <v>0</v>
      </c>
      <c r="H454" s="129">
        <f>F454+G454</f>
        <v>0</v>
      </c>
      <c r="I454" s="132">
        <f>+I455+I456+I457+I459+I460</f>
        <v>0</v>
      </c>
      <c r="J454" s="132">
        <f>+J455+J456+J457+J459+J460</f>
        <v>0</v>
      </c>
      <c r="K454" s="129">
        <f>I454+J454</f>
        <v>0</v>
      </c>
      <c r="L454" s="132">
        <f>+L455+L456+L457+L459+L460</f>
        <v>0</v>
      </c>
      <c r="M454" s="132">
        <f>+M455+M456+M457+M459+M460</f>
        <v>0</v>
      </c>
      <c r="N454" s="130">
        <f>L454+M454</f>
        <v>0</v>
      </c>
      <c r="O454" s="34"/>
    </row>
    <row r="455" spans="1:16" ht="11.25" outlineLevel="1">
      <c r="A455" s="443" t="s">
        <v>390</v>
      </c>
      <c r="B455" s="443" t="s">
        <v>385</v>
      </c>
      <c r="C455" s="443" t="s">
        <v>384</v>
      </c>
      <c r="D455" s="443"/>
      <c r="E455" s="84" t="s">
        <v>1586</v>
      </c>
      <c r="F455" s="118"/>
      <c r="G455" s="118"/>
      <c r="H455" s="116">
        <f>G455+F455</f>
        <v>0</v>
      </c>
      <c r="I455" s="118"/>
      <c r="J455" s="118"/>
      <c r="K455" s="116">
        <f t="shared" ref="K455:K460" si="67">J455+I455</f>
        <v>0</v>
      </c>
      <c r="L455" s="118"/>
      <c r="M455" s="118"/>
      <c r="N455" s="131">
        <f>L455+M455</f>
        <v>0</v>
      </c>
      <c r="O455" s="157"/>
    </row>
    <row r="456" spans="1:16" ht="11.25" outlineLevel="1">
      <c r="A456" s="443" t="s">
        <v>390</v>
      </c>
      <c r="B456" s="443" t="s">
        <v>385</v>
      </c>
      <c r="C456" s="443" t="s">
        <v>385</v>
      </c>
      <c r="D456" s="443"/>
      <c r="E456" s="84" t="s">
        <v>1587</v>
      </c>
      <c r="F456" s="118"/>
      <c r="G456" s="118"/>
      <c r="H456" s="116">
        <f>G456+F456</f>
        <v>0</v>
      </c>
      <c r="I456" s="118"/>
      <c r="J456" s="118"/>
      <c r="K456" s="116">
        <f t="shared" si="67"/>
        <v>0</v>
      </c>
      <c r="L456" s="118"/>
      <c r="M456" s="118"/>
      <c r="N456" s="131">
        <f>L456+M456</f>
        <v>0</v>
      </c>
      <c r="O456" s="157"/>
    </row>
    <row r="457" spans="1:16" ht="11.25" outlineLevel="1">
      <c r="A457" s="443" t="s">
        <v>390</v>
      </c>
      <c r="B457" s="443" t="s">
        <v>385</v>
      </c>
      <c r="C457" s="443" t="s">
        <v>386</v>
      </c>
      <c r="D457" s="443"/>
      <c r="E457" s="84" t="s">
        <v>1588</v>
      </c>
      <c r="F457" s="118">
        <f>+F458</f>
        <v>0</v>
      </c>
      <c r="G457" s="118">
        <f>+G458</f>
        <v>0</v>
      </c>
      <c r="H457" s="116">
        <f>G457+F457</f>
        <v>0</v>
      </c>
      <c r="I457" s="118">
        <f>+I458</f>
        <v>0</v>
      </c>
      <c r="J457" s="118">
        <f>+J458</f>
        <v>0</v>
      </c>
      <c r="K457" s="116">
        <f t="shared" si="67"/>
        <v>0</v>
      </c>
      <c r="L457" s="118">
        <f>+L458</f>
        <v>0</v>
      </c>
      <c r="M457" s="118">
        <f>+M458</f>
        <v>0</v>
      </c>
      <c r="N457" s="131">
        <f>L457+M457</f>
        <v>0</v>
      </c>
      <c r="O457" s="157"/>
    </row>
    <row r="458" spans="1:16" ht="11.25" outlineLevel="1">
      <c r="A458" s="424" t="s">
        <v>390</v>
      </c>
      <c r="B458" s="424" t="s">
        <v>385</v>
      </c>
      <c r="C458" s="424" t="s">
        <v>386</v>
      </c>
      <c r="D458" s="458" t="s">
        <v>823</v>
      </c>
      <c r="E458" s="85" t="s">
        <v>1589</v>
      </c>
      <c r="F458" s="469">
        <v>0</v>
      </c>
      <c r="G458" s="469"/>
      <c r="H458" s="470">
        <f t="shared" ref="H458" si="68">F458+G458</f>
        <v>0</v>
      </c>
      <c r="I458" s="469"/>
      <c r="J458" s="469"/>
      <c r="K458" s="470">
        <f t="shared" ref="K458" si="69">I458+J458</f>
        <v>0</v>
      </c>
      <c r="L458" s="469"/>
      <c r="M458" s="469"/>
      <c r="N458" s="470">
        <f t="shared" ref="N458" si="70">L458+M458</f>
        <v>0</v>
      </c>
      <c r="O458" s="25"/>
    </row>
    <row r="459" spans="1:16" ht="11.25" outlineLevel="1">
      <c r="A459" s="443" t="s">
        <v>390</v>
      </c>
      <c r="B459" s="443" t="s">
        <v>385</v>
      </c>
      <c r="C459" s="443" t="s">
        <v>388</v>
      </c>
      <c r="D459" s="443"/>
      <c r="E459" s="84" t="s">
        <v>1590</v>
      </c>
      <c r="F459" s="118"/>
      <c r="G459" s="118"/>
      <c r="H459" s="116">
        <f>G459+F459</f>
        <v>0</v>
      </c>
      <c r="I459" s="118"/>
      <c r="J459" s="118"/>
      <c r="K459" s="116">
        <f t="shared" si="67"/>
        <v>0</v>
      </c>
      <c r="L459" s="118"/>
      <c r="M459" s="118"/>
      <c r="N459" s="131">
        <f>L459+M459</f>
        <v>0</v>
      </c>
      <c r="O459" s="157"/>
    </row>
    <row r="460" spans="1:16" ht="12" outlineLevel="1" thickBot="1">
      <c r="A460" s="443" t="s">
        <v>390</v>
      </c>
      <c r="B460" s="443" t="s">
        <v>385</v>
      </c>
      <c r="C460" s="443" t="s">
        <v>389</v>
      </c>
      <c r="D460" s="443"/>
      <c r="E460" s="84" t="s">
        <v>1591</v>
      </c>
      <c r="F460" s="118"/>
      <c r="G460" s="118"/>
      <c r="H460" s="116">
        <f>G460+F460</f>
        <v>0</v>
      </c>
      <c r="I460" s="118"/>
      <c r="J460" s="118"/>
      <c r="K460" s="116">
        <f t="shared" si="67"/>
        <v>0</v>
      </c>
      <c r="L460" s="118"/>
      <c r="M460" s="118"/>
      <c r="N460" s="131">
        <f>L460+M460</f>
        <v>0</v>
      </c>
      <c r="O460" s="157"/>
    </row>
    <row r="461" spans="1:16" ht="12" outlineLevel="1" thickBot="1">
      <c r="A461" s="438" t="s">
        <v>390</v>
      </c>
      <c r="B461" s="438" t="s">
        <v>386</v>
      </c>
      <c r="C461" s="438"/>
      <c r="D461" s="438"/>
      <c r="E461" s="83" t="s">
        <v>1592</v>
      </c>
      <c r="F461" s="132">
        <f>+F462+F465+F466+F468+F469</f>
        <v>0</v>
      </c>
      <c r="G461" s="132">
        <f>+G462+G465+G466+G468+G469</f>
        <v>0</v>
      </c>
      <c r="H461" s="129">
        <f t="shared" ref="H461:H466" si="71">F461+G461</f>
        <v>0</v>
      </c>
      <c r="I461" s="132">
        <f>+I462+I465+I466+I468+I469</f>
        <v>0</v>
      </c>
      <c r="J461" s="132">
        <f>+J462+J465+J466+J468+J469</f>
        <v>0</v>
      </c>
      <c r="K461" s="129">
        <f t="shared" ref="K461:K466" si="72">I461+J461</f>
        <v>0</v>
      </c>
      <c r="L461" s="132">
        <f>+L462+L465+L466+L468+L469</f>
        <v>0</v>
      </c>
      <c r="M461" s="132">
        <f>+M462+M465+M466+M468+M469</f>
        <v>0</v>
      </c>
      <c r="N461" s="130">
        <f t="shared" ref="N461:N466" si="73">L461+M461</f>
        <v>0</v>
      </c>
      <c r="O461" s="34"/>
    </row>
    <row r="462" spans="1:16" ht="11.25" outlineLevel="1">
      <c r="A462" s="443" t="s">
        <v>390</v>
      </c>
      <c r="B462" s="443" t="s">
        <v>386</v>
      </c>
      <c r="C462" s="443" t="s">
        <v>384</v>
      </c>
      <c r="D462" s="443"/>
      <c r="E462" s="84" t="s">
        <v>1593</v>
      </c>
      <c r="F462" s="118">
        <f>+SUM(F463:F464)</f>
        <v>0</v>
      </c>
      <c r="G462" s="118">
        <f>+SUM(G463:G464)</f>
        <v>0</v>
      </c>
      <c r="H462" s="131">
        <f t="shared" si="71"/>
        <v>0</v>
      </c>
      <c r="I462" s="118">
        <f>+SUM(I463:I464)</f>
        <v>0</v>
      </c>
      <c r="J462" s="118">
        <f>+SUM(J463:J464)</f>
        <v>0</v>
      </c>
      <c r="K462" s="131">
        <f t="shared" si="72"/>
        <v>0</v>
      </c>
      <c r="L462" s="118">
        <f>+SUM(L463:L464)</f>
        <v>0</v>
      </c>
      <c r="M462" s="118">
        <f>+SUM(M463:M464)</f>
        <v>0</v>
      </c>
      <c r="N462" s="131">
        <f t="shared" si="73"/>
        <v>0</v>
      </c>
      <c r="O462" s="157"/>
    </row>
    <row r="463" spans="1:16" ht="11.25" outlineLevel="1">
      <c r="A463" s="424" t="s">
        <v>390</v>
      </c>
      <c r="B463" s="424" t="s">
        <v>386</v>
      </c>
      <c r="C463" s="424" t="s">
        <v>384</v>
      </c>
      <c r="D463" s="458" t="s">
        <v>823</v>
      </c>
      <c r="E463" s="85" t="s">
        <v>1201</v>
      </c>
      <c r="F463" s="469"/>
      <c r="G463" s="469"/>
      <c r="H463" s="470">
        <f t="shared" si="71"/>
        <v>0</v>
      </c>
      <c r="I463" s="469"/>
      <c r="J463" s="469"/>
      <c r="K463" s="470">
        <f t="shared" si="72"/>
        <v>0</v>
      </c>
      <c r="L463" s="469"/>
      <c r="M463" s="469"/>
      <c r="N463" s="470">
        <f t="shared" si="73"/>
        <v>0</v>
      </c>
      <c r="O463" s="25"/>
    </row>
    <row r="464" spans="1:16" ht="11.25" outlineLevel="1">
      <c r="A464" s="424" t="s">
        <v>390</v>
      </c>
      <c r="B464" s="424" t="s">
        <v>386</v>
      </c>
      <c r="C464" s="424" t="s">
        <v>384</v>
      </c>
      <c r="D464" s="458" t="s">
        <v>822</v>
      </c>
      <c r="E464" s="85" t="s">
        <v>1594</v>
      </c>
      <c r="F464" s="469"/>
      <c r="G464" s="469"/>
      <c r="H464" s="470">
        <f t="shared" si="71"/>
        <v>0</v>
      </c>
      <c r="I464" s="469"/>
      <c r="J464" s="469"/>
      <c r="K464" s="470">
        <f t="shared" si="72"/>
        <v>0</v>
      </c>
      <c r="L464" s="469"/>
      <c r="M464" s="469"/>
      <c r="N464" s="470">
        <f t="shared" si="73"/>
        <v>0</v>
      </c>
      <c r="O464" s="25"/>
    </row>
    <row r="465" spans="1:16" ht="11.25" outlineLevel="1">
      <c r="A465" s="443" t="s">
        <v>390</v>
      </c>
      <c r="B465" s="443" t="s">
        <v>386</v>
      </c>
      <c r="C465" s="443" t="s">
        <v>385</v>
      </c>
      <c r="D465" s="443"/>
      <c r="E465" s="84" t="s">
        <v>1595</v>
      </c>
      <c r="F465" s="118"/>
      <c r="G465" s="118"/>
      <c r="H465" s="131">
        <f t="shared" si="71"/>
        <v>0</v>
      </c>
      <c r="I465" s="118"/>
      <c r="J465" s="118"/>
      <c r="K465" s="131">
        <f t="shared" si="72"/>
        <v>0</v>
      </c>
      <c r="L465" s="118"/>
      <c r="M465" s="118"/>
      <c r="N465" s="131">
        <f t="shared" si="73"/>
        <v>0</v>
      </c>
      <c r="O465" s="157"/>
    </row>
    <row r="466" spans="1:16" ht="11.25" outlineLevel="1">
      <c r="A466" s="443" t="s">
        <v>390</v>
      </c>
      <c r="B466" s="443" t="s">
        <v>386</v>
      </c>
      <c r="C466" s="443" t="s">
        <v>386</v>
      </c>
      <c r="D466" s="443"/>
      <c r="E466" s="84" t="s">
        <v>1596</v>
      </c>
      <c r="F466" s="118">
        <f>+F467</f>
        <v>0</v>
      </c>
      <c r="G466" s="118">
        <f>+G467</f>
        <v>0</v>
      </c>
      <c r="H466" s="131">
        <f t="shared" si="71"/>
        <v>0</v>
      </c>
      <c r="I466" s="118">
        <f>+I467</f>
        <v>0</v>
      </c>
      <c r="J466" s="118">
        <f>+J467</f>
        <v>0</v>
      </c>
      <c r="K466" s="131">
        <f t="shared" si="72"/>
        <v>0</v>
      </c>
      <c r="L466" s="118">
        <f>+L467</f>
        <v>0</v>
      </c>
      <c r="M466" s="118">
        <f>+M467</f>
        <v>0</v>
      </c>
      <c r="N466" s="131">
        <f t="shared" si="73"/>
        <v>0</v>
      </c>
      <c r="O466" s="157"/>
    </row>
    <row r="467" spans="1:16" ht="11.25" outlineLevel="1">
      <c r="A467" s="424" t="s">
        <v>390</v>
      </c>
      <c r="B467" s="424" t="s">
        <v>386</v>
      </c>
      <c r="C467" s="424" t="s">
        <v>386</v>
      </c>
      <c r="D467" s="458" t="s">
        <v>823</v>
      </c>
      <c r="E467" s="85" t="s">
        <v>1597</v>
      </c>
      <c r="F467" s="469"/>
      <c r="G467" s="469"/>
      <c r="H467" s="470">
        <f t="shared" ref="H467:H482" si="74">F467+G467</f>
        <v>0</v>
      </c>
      <c r="I467" s="469"/>
      <c r="J467" s="469"/>
      <c r="K467" s="470">
        <f t="shared" ref="K467:K476" si="75">I467+J467</f>
        <v>0</v>
      </c>
      <c r="L467" s="469"/>
      <c r="M467" s="469"/>
      <c r="N467" s="470">
        <f t="shared" ref="N467:N476" si="76">L467+M467</f>
        <v>0</v>
      </c>
      <c r="O467" s="25"/>
    </row>
    <row r="468" spans="1:16" ht="11.25" outlineLevel="1">
      <c r="A468" s="443" t="s">
        <v>390</v>
      </c>
      <c r="B468" s="443" t="s">
        <v>386</v>
      </c>
      <c r="C468" s="443" t="s">
        <v>388</v>
      </c>
      <c r="D468" s="443"/>
      <c r="E468" s="84" t="s">
        <v>1598</v>
      </c>
      <c r="F468" s="118"/>
      <c r="G468" s="118"/>
      <c r="H468" s="131">
        <f t="shared" si="74"/>
        <v>0</v>
      </c>
      <c r="I468" s="118"/>
      <c r="J468" s="118"/>
      <c r="K468" s="131">
        <f t="shared" si="75"/>
        <v>0</v>
      </c>
      <c r="L468" s="118"/>
      <c r="M468" s="118"/>
      <c r="N468" s="131">
        <f t="shared" si="76"/>
        <v>0</v>
      </c>
      <c r="O468" s="157"/>
    </row>
    <row r="469" spans="1:16" ht="12" outlineLevel="1" thickBot="1">
      <c r="A469" s="443" t="s">
        <v>390</v>
      </c>
      <c r="B469" s="443" t="s">
        <v>386</v>
      </c>
      <c r="C469" s="443" t="s">
        <v>389</v>
      </c>
      <c r="D469" s="443"/>
      <c r="E469" s="84" t="s">
        <v>1599</v>
      </c>
      <c r="F469" s="118"/>
      <c r="G469" s="118"/>
      <c r="H469" s="131">
        <f t="shared" si="74"/>
        <v>0</v>
      </c>
      <c r="I469" s="118"/>
      <c r="J469" s="118"/>
      <c r="K469" s="131">
        <f t="shared" si="75"/>
        <v>0</v>
      </c>
      <c r="L469" s="118"/>
      <c r="M469" s="118"/>
      <c r="N469" s="131">
        <f t="shared" si="76"/>
        <v>0</v>
      </c>
      <c r="O469" s="157"/>
    </row>
    <row r="470" spans="1:16" ht="12.75" thickTop="1" thickBot="1">
      <c r="A470" s="645" t="s">
        <v>392</v>
      </c>
      <c r="B470" s="645"/>
      <c r="C470" s="645"/>
      <c r="D470" s="645"/>
      <c r="E470" s="646" t="s">
        <v>1600</v>
      </c>
      <c r="F470" s="647">
        <f>F471+F472+F473+F474</f>
        <v>0</v>
      </c>
      <c r="G470" s="647">
        <f>G471+G472+G473+G474</f>
        <v>0</v>
      </c>
      <c r="H470" s="647">
        <f t="shared" si="74"/>
        <v>0</v>
      </c>
      <c r="I470" s="647">
        <f>I471+I472+I473+I474</f>
        <v>0</v>
      </c>
      <c r="J470" s="647">
        <f>J471+J472+J473+J474</f>
        <v>0</v>
      </c>
      <c r="K470" s="647">
        <f t="shared" si="75"/>
        <v>0</v>
      </c>
      <c r="L470" s="647">
        <f>L471+L472+L473+L474</f>
        <v>0</v>
      </c>
      <c r="M470" s="647">
        <f>M471+M472+M473+M474</f>
        <v>0</v>
      </c>
      <c r="N470" s="647">
        <f t="shared" si="76"/>
        <v>0</v>
      </c>
      <c r="O470" s="648"/>
    </row>
    <row r="471" spans="1:16" ht="12" outlineLevel="1" thickBot="1">
      <c r="A471" s="438" t="s">
        <v>392</v>
      </c>
      <c r="B471" s="438" t="s">
        <v>384</v>
      </c>
      <c r="C471" s="438"/>
      <c r="D471" s="438"/>
      <c r="E471" s="83" t="s">
        <v>1601</v>
      </c>
      <c r="F471" s="132"/>
      <c r="G471" s="132"/>
      <c r="H471" s="129">
        <f t="shared" si="74"/>
        <v>0</v>
      </c>
      <c r="I471" s="133"/>
      <c r="J471" s="133"/>
      <c r="K471" s="129">
        <f t="shared" si="75"/>
        <v>0</v>
      </c>
      <c r="L471" s="133"/>
      <c r="M471" s="133"/>
      <c r="N471" s="129">
        <f t="shared" si="76"/>
        <v>0</v>
      </c>
      <c r="O471" s="649"/>
      <c r="P471" s="113"/>
    </row>
    <row r="472" spans="1:16" ht="12" outlineLevel="1" thickBot="1">
      <c r="A472" s="448" t="s">
        <v>392</v>
      </c>
      <c r="B472" s="448" t="s">
        <v>385</v>
      </c>
      <c r="C472" s="448"/>
      <c r="D472" s="448"/>
      <c r="E472" s="168" t="s">
        <v>1602</v>
      </c>
      <c r="F472" s="643"/>
      <c r="G472" s="643"/>
      <c r="H472" s="134">
        <f t="shared" si="74"/>
        <v>0</v>
      </c>
      <c r="I472" s="644"/>
      <c r="J472" s="644"/>
      <c r="K472" s="134">
        <f t="shared" si="75"/>
        <v>0</v>
      </c>
      <c r="L472" s="644"/>
      <c r="M472" s="644"/>
      <c r="N472" s="135">
        <f t="shared" si="76"/>
        <v>0</v>
      </c>
      <c r="O472" s="35"/>
    </row>
    <row r="473" spans="1:16" ht="12" outlineLevel="1" thickBot="1">
      <c r="A473" s="438" t="s">
        <v>392</v>
      </c>
      <c r="B473" s="438" t="s">
        <v>386</v>
      </c>
      <c r="C473" s="438"/>
      <c r="D473" s="438"/>
      <c r="E473" s="83" t="s">
        <v>1603</v>
      </c>
      <c r="F473" s="132"/>
      <c r="G473" s="132"/>
      <c r="H473" s="129">
        <f t="shared" si="74"/>
        <v>0</v>
      </c>
      <c r="I473" s="133"/>
      <c r="J473" s="133"/>
      <c r="K473" s="129">
        <f t="shared" si="75"/>
        <v>0</v>
      </c>
      <c r="L473" s="133"/>
      <c r="M473" s="133"/>
      <c r="N473" s="130">
        <f t="shared" si="76"/>
        <v>0</v>
      </c>
      <c r="O473" s="34"/>
    </row>
    <row r="474" spans="1:16" ht="12" outlineLevel="1" thickBot="1">
      <c r="A474" s="438" t="s">
        <v>392</v>
      </c>
      <c r="B474" s="438" t="s">
        <v>388</v>
      </c>
      <c r="C474" s="438"/>
      <c r="D474" s="438"/>
      <c r="E474" s="83" t="s">
        <v>1604</v>
      </c>
      <c r="F474" s="132"/>
      <c r="G474" s="132"/>
      <c r="H474" s="129">
        <f t="shared" si="74"/>
        <v>0</v>
      </c>
      <c r="I474" s="133"/>
      <c r="J474" s="133"/>
      <c r="K474" s="129">
        <f t="shared" si="75"/>
        <v>0</v>
      </c>
      <c r="L474" s="133"/>
      <c r="M474" s="133"/>
      <c r="N474" s="130">
        <f t="shared" si="76"/>
        <v>0</v>
      </c>
      <c r="O474" s="34"/>
    </row>
    <row r="475" spans="1:16" ht="12.75" thickTop="1" thickBot="1">
      <c r="A475" s="437" t="s">
        <v>396</v>
      </c>
      <c r="B475" s="437"/>
      <c r="C475" s="437"/>
      <c r="D475" s="437"/>
      <c r="E475" s="164" t="s">
        <v>1605</v>
      </c>
      <c r="F475" s="114">
        <f>+F476+F477+F479+F488+F478</f>
        <v>0</v>
      </c>
      <c r="G475" s="114">
        <f>+G476+G477+G479+G488+G478</f>
        <v>0</v>
      </c>
      <c r="H475" s="114">
        <f t="shared" si="74"/>
        <v>0</v>
      </c>
      <c r="I475" s="114">
        <f>+I476+I477+I479+I488+I478</f>
        <v>0</v>
      </c>
      <c r="J475" s="114">
        <f>+J476+J477+J479+J488+J478</f>
        <v>0</v>
      </c>
      <c r="K475" s="114">
        <f t="shared" si="75"/>
        <v>0</v>
      </c>
      <c r="L475" s="114">
        <f>+L476+L477+L479+L488+L478</f>
        <v>0</v>
      </c>
      <c r="M475" s="114">
        <f>+M476+M477+M479+M488+M478</f>
        <v>0</v>
      </c>
      <c r="N475" s="114">
        <f t="shared" si="76"/>
        <v>0</v>
      </c>
      <c r="O475" s="39"/>
    </row>
    <row r="476" spans="1:16" ht="12" outlineLevel="1" thickBot="1">
      <c r="A476" s="438" t="s">
        <v>396</v>
      </c>
      <c r="B476" s="438" t="s">
        <v>384</v>
      </c>
      <c r="C476" s="438"/>
      <c r="D476" s="438"/>
      <c r="E476" s="83" t="s">
        <v>1606</v>
      </c>
      <c r="F476" s="132"/>
      <c r="G476" s="132"/>
      <c r="H476" s="129">
        <f t="shared" si="74"/>
        <v>0</v>
      </c>
      <c r="I476" s="132"/>
      <c r="J476" s="132"/>
      <c r="K476" s="129">
        <f t="shared" si="75"/>
        <v>0</v>
      </c>
      <c r="L476" s="132"/>
      <c r="M476" s="132"/>
      <c r="N476" s="130">
        <f t="shared" si="76"/>
        <v>0</v>
      </c>
      <c r="O476" s="34"/>
    </row>
    <row r="477" spans="1:16" ht="12" outlineLevel="1" thickBot="1">
      <c r="A477" s="438" t="s">
        <v>396</v>
      </c>
      <c r="B477" s="438" t="s">
        <v>385</v>
      </c>
      <c r="C477" s="438"/>
      <c r="D477" s="438"/>
      <c r="E477" s="83" t="s">
        <v>1607</v>
      </c>
      <c r="F477" s="132"/>
      <c r="G477" s="132"/>
      <c r="H477" s="129">
        <f t="shared" si="74"/>
        <v>0</v>
      </c>
      <c r="I477" s="133"/>
      <c r="J477" s="133"/>
      <c r="K477" s="129">
        <f t="shared" ref="K477:K510" si="77">I477+J477</f>
        <v>0</v>
      </c>
      <c r="L477" s="133"/>
      <c r="M477" s="133"/>
      <c r="N477" s="130">
        <f t="shared" ref="N477:N510" si="78">L477+M477</f>
        <v>0</v>
      </c>
      <c r="O477" s="34"/>
    </row>
    <row r="478" spans="1:16" ht="12" outlineLevel="1" thickBot="1">
      <c r="A478" s="438" t="s">
        <v>396</v>
      </c>
      <c r="B478" s="438" t="s">
        <v>386</v>
      </c>
      <c r="C478" s="438"/>
      <c r="D478" s="438"/>
      <c r="E478" s="83" t="s">
        <v>1608</v>
      </c>
      <c r="F478" s="132"/>
      <c r="G478" s="132"/>
      <c r="H478" s="129">
        <f t="shared" si="74"/>
        <v>0</v>
      </c>
      <c r="I478" s="133"/>
      <c r="J478" s="133"/>
      <c r="K478" s="129">
        <f>I478+J478</f>
        <v>0</v>
      </c>
      <c r="L478" s="133"/>
      <c r="M478" s="133"/>
      <c r="N478" s="130">
        <f>L478+M478</f>
        <v>0</v>
      </c>
      <c r="O478" s="34"/>
    </row>
    <row r="479" spans="1:16" ht="12" outlineLevel="1" thickBot="1">
      <c r="A479" s="438" t="s">
        <v>396</v>
      </c>
      <c r="B479" s="438" t="s">
        <v>388</v>
      </c>
      <c r="C479" s="438"/>
      <c r="D479" s="438"/>
      <c r="E479" s="83" t="s">
        <v>1609</v>
      </c>
      <c r="F479" s="129">
        <f>SUM(F480:F486)</f>
        <v>0</v>
      </c>
      <c r="G479" s="129">
        <f>SUM(G480:G486)</f>
        <v>0</v>
      </c>
      <c r="H479" s="129">
        <f t="shared" si="74"/>
        <v>0</v>
      </c>
      <c r="I479" s="129">
        <f>SUM(I480:I486)</f>
        <v>0</v>
      </c>
      <c r="J479" s="129">
        <f>SUM(J480:J486)</f>
        <v>0</v>
      </c>
      <c r="K479" s="129">
        <f>I479+J479</f>
        <v>0</v>
      </c>
      <c r="L479" s="129">
        <f>SUM(L480:L486)</f>
        <v>0</v>
      </c>
      <c r="M479" s="129">
        <f>SUM(M480:M486)</f>
        <v>0</v>
      </c>
      <c r="N479" s="130">
        <f>L479+M479</f>
        <v>0</v>
      </c>
      <c r="O479" s="34"/>
    </row>
    <row r="480" spans="1:16" ht="11.25" outlineLevel="2">
      <c r="A480" s="443" t="s">
        <v>396</v>
      </c>
      <c r="B480" s="443" t="s">
        <v>388</v>
      </c>
      <c r="C480" s="443" t="s">
        <v>384</v>
      </c>
      <c r="D480" s="443"/>
      <c r="E480" s="84" t="s">
        <v>1610</v>
      </c>
      <c r="F480" s="118"/>
      <c r="G480" s="118"/>
      <c r="H480" s="116">
        <f t="shared" si="74"/>
        <v>0</v>
      </c>
      <c r="I480" s="120"/>
      <c r="J480" s="120"/>
      <c r="K480" s="116">
        <f t="shared" si="77"/>
        <v>0</v>
      </c>
      <c r="L480" s="120"/>
      <c r="M480" s="120"/>
      <c r="N480" s="119">
        <f t="shared" si="78"/>
        <v>0</v>
      </c>
      <c r="O480" s="32"/>
    </row>
    <row r="481" spans="1:16" ht="11.25" outlineLevel="2">
      <c r="A481" s="443" t="s">
        <v>396</v>
      </c>
      <c r="B481" s="443" t="s">
        <v>388</v>
      </c>
      <c r="C481" s="443" t="s">
        <v>385</v>
      </c>
      <c r="D481" s="443"/>
      <c r="E481" s="84" t="s">
        <v>1611</v>
      </c>
      <c r="F481" s="118"/>
      <c r="G481" s="118"/>
      <c r="H481" s="116">
        <f t="shared" si="74"/>
        <v>0</v>
      </c>
      <c r="I481" s="120"/>
      <c r="J481" s="120"/>
      <c r="K481" s="116">
        <f t="shared" si="77"/>
        <v>0</v>
      </c>
      <c r="L481" s="120"/>
      <c r="M481" s="120"/>
      <c r="N481" s="119">
        <f t="shared" si="78"/>
        <v>0</v>
      </c>
      <c r="O481" s="32"/>
    </row>
    <row r="482" spans="1:16" ht="11.25" outlineLevel="2">
      <c r="A482" s="443" t="s">
        <v>396</v>
      </c>
      <c r="B482" s="443" t="s">
        <v>388</v>
      </c>
      <c r="C482" s="443" t="s">
        <v>386</v>
      </c>
      <c r="D482" s="443"/>
      <c r="E482" s="84" t="s">
        <v>1612</v>
      </c>
      <c r="F482" s="118"/>
      <c r="G482" s="118"/>
      <c r="H482" s="116">
        <f t="shared" si="74"/>
        <v>0</v>
      </c>
      <c r="I482" s="120"/>
      <c r="J482" s="120"/>
      <c r="K482" s="116">
        <f t="shared" ref="K482:K487" si="79">I482+J482</f>
        <v>0</v>
      </c>
      <c r="L482" s="120"/>
      <c r="M482" s="120"/>
      <c r="N482" s="119">
        <f>L482+M482</f>
        <v>0</v>
      </c>
      <c r="O482" s="32"/>
    </row>
    <row r="483" spans="1:16" ht="11.25" outlineLevel="2">
      <c r="A483" s="443" t="s">
        <v>396</v>
      </c>
      <c r="B483" s="443" t="s">
        <v>388</v>
      </c>
      <c r="C483" s="443" t="s">
        <v>388</v>
      </c>
      <c r="D483" s="443"/>
      <c r="E483" s="84" t="s">
        <v>1613</v>
      </c>
      <c r="F483" s="118"/>
      <c r="G483" s="118"/>
      <c r="H483" s="116">
        <f t="shared" ref="H483:H491" si="80">F483+G483</f>
        <v>0</v>
      </c>
      <c r="I483" s="120"/>
      <c r="J483" s="120"/>
      <c r="K483" s="116">
        <f t="shared" si="79"/>
        <v>0</v>
      </c>
      <c r="L483" s="120"/>
      <c r="M483" s="120"/>
      <c r="N483" s="119">
        <f t="shared" si="78"/>
        <v>0</v>
      </c>
      <c r="O483" s="32"/>
    </row>
    <row r="484" spans="1:16" ht="11.25" outlineLevel="2">
      <c r="A484" s="451" t="s">
        <v>396</v>
      </c>
      <c r="B484" s="451" t="s">
        <v>388</v>
      </c>
      <c r="C484" s="451" t="s">
        <v>389</v>
      </c>
      <c r="D484" s="451"/>
      <c r="E484" s="165" t="s">
        <v>1614</v>
      </c>
      <c r="F484" s="143"/>
      <c r="G484" s="143"/>
      <c r="H484" s="144">
        <f t="shared" si="80"/>
        <v>0</v>
      </c>
      <c r="I484" s="143"/>
      <c r="J484" s="665"/>
      <c r="K484" s="144">
        <f t="shared" si="79"/>
        <v>0</v>
      </c>
      <c r="L484" s="156"/>
      <c r="M484" s="156"/>
      <c r="N484" s="145">
        <f>L484+M484</f>
        <v>0</v>
      </c>
      <c r="O484" s="23"/>
    </row>
    <row r="485" spans="1:16" ht="11.25" outlineLevel="2">
      <c r="A485" s="451" t="s">
        <v>396</v>
      </c>
      <c r="B485" s="451" t="s">
        <v>388</v>
      </c>
      <c r="C485" s="451" t="s">
        <v>390</v>
      </c>
      <c r="D485" s="443"/>
      <c r="E485" s="84" t="s">
        <v>1615</v>
      </c>
      <c r="F485" s="118"/>
      <c r="G485" s="118"/>
      <c r="H485" s="144">
        <f t="shared" si="80"/>
        <v>0</v>
      </c>
      <c r="I485" s="118"/>
      <c r="J485" s="120"/>
      <c r="K485" s="144">
        <f t="shared" si="79"/>
        <v>0</v>
      </c>
      <c r="L485" s="120"/>
      <c r="M485" s="120"/>
      <c r="N485" s="145">
        <f>L485+M485</f>
        <v>0</v>
      </c>
      <c r="O485" s="32"/>
    </row>
    <row r="486" spans="1:16" ht="11.25" outlineLevel="2">
      <c r="A486" s="451" t="s">
        <v>396</v>
      </c>
      <c r="B486" s="451" t="s">
        <v>388</v>
      </c>
      <c r="C486" s="451" t="s">
        <v>392</v>
      </c>
      <c r="D486" s="443"/>
      <c r="E486" s="84" t="s">
        <v>1616</v>
      </c>
      <c r="F486" s="118"/>
      <c r="G486" s="118"/>
      <c r="H486" s="144">
        <f t="shared" si="80"/>
        <v>0</v>
      </c>
      <c r="I486" s="118"/>
      <c r="J486" s="120"/>
      <c r="K486" s="144">
        <f t="shared" si="79"/>
        <v>0</v>
      </c>
      <c r="L486" s="120"/>
      <c r="M486" s="120"/>
      <c r="N486" s="145">
        <f>L486+M486</f>
        <v>0</v>
      </c>
      <c r="O486" s="32"/>
    </row>
    <row r="487" spans="1:16" ht="11.25" outlineLevel="2">
      <c r="A487" s="443" t="s">
        <v>396</v>
      </c>
      <c r="B487" s="443" t="s">
        <v>388</v>
      </c>
      <c r="C487" s="791" t="s">
        <v>396</v>
      </c>
      <c r="D487" s="443"/>
      <c r="E487" s="84" t="s">
        <v>1617</v>
      </c>
      <c r="F487" s="118"/>
      <c r="G487" s="118"/>
      <c r="H487" s="144">
        <f>F487+G487</f>
        <v>0</v>
      </c>
      <c r="I487" s="118"/>
      <c r="J487" s="120"/>
      <c r="K487" s="144">
        <f t="shared" si="79"/>
        <v>0</v>
      </c>
      <c r="L487" s="120"/>
      <c r="M487" s="120"/>
      <c r="N487" s="145">
        <f>L487+M487</f>
        <v>0</v>
      </c>
      <c r="O487" s="32"/>
    </row>
    <row r="488" spans="1:16" ht="12" outlineLevel="1" thickBot="1">
      <c r="A488" s="448" t="s">
        <v>396</v>
      </c>
      <c r="B488" s="448" t="s">
        <v>389</v>
      </c>
      <c r="C488" s="448"/>
      <c r="D488" s="448"/>
      <c r="E488" s="168" t="s">
        <v>1618</v>
      </c>
      <c r="F488" s="643"/>
      <c r="G488" s="643"/>
      <c r="H488" s="134">
        <f t="shared" si="80"/>
        <v>0</v>
      </c>
      <c r="I488" s="643"/>
      <c r="J488" s="643"/>
      <c r="K488" s="134">
        <f t="shared" si="77"/>
        <v>0</v>
      </c>
      <c r="L488" s="643"/>
      <c r="M488" s="643"/>
      <c r="N488" s="135">
        <f t="shared" si="78"/>
        <v>0</v>
      </c>
      <c r="O488" s="35"/>
    </row>
    <row r="489" spans="1:16" ht="12.75" thickTop="1" thickBot="1">
      <c r="A489" s="437" t="s">
        <v>397</v>
      </c>
      <c r="B489" s="437"/>
      <c r="C489" s="437"/>
      <c r="D489" s="437"/>
      <c r="E489" s="164" t="s">
        <v>1619</v>
      </c>
      <c r="F489" s="114">
        <f>+F490+F494+F498</f>
        <v>0</v>
      </c>
      <c r="G489" s="114">
        <f>+G490+G494+G498</f>
        <v>0</v>
      </c>
      <c r="H489" s="114">
        <f t="shared" si="80"/>
        <v>0</v>
      </c>
      <c r="I489" s="114">
        <f>+I490+I494+I498</f>
        <v>0</v>
      </c>
      <c r="J489" s="114">
        <f>+J490+J494+J498</f>
        <v>0</v>
      </c>
      <c r="K489" s="114">
        <f t="shared" si="77"/>
        <v>0</v>
      </c>
      <c r="L489" s="114">
        <f>+L490+L494+L498</f>
        <v>0</v>
      </c>
      <c r="M489" s="114">
        <f>+M490+M494+M498</f>
        <v>0</v>
      </c>
      <c r="N489" s="114">
        <f t="shared" si="78"/>
        <v>0</v>
      </c>
      <c r="O489" s="39"/>
    </row>
    <row r="490" spans="1:16" ht="12" outlineLevel="1" thickBot="1">
      <c r="A490" s="438" t="s">
        <v>397</v>
      </c>
      <c r="B490" s="438" t="s">
        <v>384</v>
      </c>
      <c r="C490" s="438"/>
      <c r="D490" s="438"/>
      <c r="E490" s="83" t="s">
        <v>1620</v>
      </c>
      <c r="F490" s="129">
        <f>F491+F492+F493</f>
        <v>0</v>
      </c>
      <c r="G490" s="129">
        <f>G491+G492+G493</f>
        <v>0</v>
      </c>
      <c r="H490" s="129">
        <f t="shared" si="80"/>
        <v>0</v>
      </c>
      <c r="I490" s="129">
        <f>I491+I492+I493</f>
        <v>0</v>
      </c>
      <c r="J490" s="129">
        <f>J491+J492+J493</f>
        <v>0</v>
      </c>
      <c r="K490" s="129">
        <f>I490+J490</f>
        <v>0</v>
      </c>
      <c r="L490" s="129">
        <f>L491+L492+L493</f>
        <v>0</v>
      </c>
      <c r="M490" s="129">
        <f>M491+M492+M493</f>
        <v>0</v>
      </c>
      <c r="N490" s="130">
        <f>L490+M490</f>
        <v>0</v>
      </c>
      <c r="O490" s="34"/>
    </row>
    <row r="491" spans="1:16" ht="11.25" outlineLevel="2">
      <c r="A491" s="443" t="s">
        <v>397</v>
      </c>
      <c r="B491" s="443" t="s">
        <v>384</v>
      </c>
      <c r="C491" s="443" t="s">
        <v>384</v>
      </c>
      <c r="D491" s="443"/>
      <c r="E491" s="84" t="s">
        <v>1621</v>
      </c>
      <c r="F491" s="118"/>
      <c r="G491" s="118"/>
      <c r="H491" s="116">
        <f t="shared" si="80"/>
        <v>0</v>
      </c>
      <c r="I491" s="118"/>
      <c r="J491" s="118"/>
      <c r="K491" s="116">
        <f t="shared" si="77"/>
        <v>0</v>
      </c>
      <c r="L491" s="118"/>
      <c r="M491" s="118"/>
      <c r="N491" s="119">
        <f t="shared" si="78"/>
        <v>0</v>
      </c>
      <c r="O491" s="32"/>
    </row>
    <row r="492" spans="1:16" s="8" customFormat="1" ht="11.25" outlineLevel="2">
      <c r="A492" s="443" t="s">
        <v>397</v>
      </c>
      <c r="B492" s="443" t="s">
        <v>384</v>
      </c>
      <c r="C492" s="443" t="s">
        <v>385</v>
      </c>
      <c r="D492" s="443"/>
      <c r="E492" s="84" t="s">
        <v>1622</v>
      </c>
      <c r="F492" s="118"/>
      <c r="G492" s="118"/>
      <c r="H492" s="116">
        <f t="shared" ref="H492:H518" si="81">F492+G492</f>
        <v>0</v>
      </c>
      <c r="I492" s="118"/>
      <c r="J492" s="118"/>
      <c r="K492" s="116">
        <f t="shared" si="77"/>
        <v>0</v>
      </c>
      <c r="L492" s="118"/>
      <c r="M492" s="118"/>
      <c r="N492" s="119">
        <f t="shared" si="78"/>
        <v>0</v>
      </c>
      <c r="O492" s="32"/>
      <c r="P492" s="1"/>
    </row>
    <row r="493" spans="1:16" s="8" customFormat="1" ht="12" outlineLevel="2" thickBot="1">
      <c r="A493" s="443" t="s">
        <v>397</v>
      </c>
      <c r="B493" s="443" t="s">
        <v>384</v>
      </c>
      <c r="C493" s="443" t="s">
        <v>386</v>
      </c>
      <c r="D493" s="443"/>
      <c r="E493" s="84" t="s">
        <v>1623</v>
      </c>
      <c r="F493" s="118"/>
      <c r="G493" s="118"/>
      <c r="H493" s="116">
        <f t="shared" si="81"/>
        <v>0</v>
      </c>
      <c r="I493" s="118"/>
      <c r="J493" s="118"/>
      <c r="K493" s="116">
        <f t="shared" si="77"/>
        <v>0</v>
      </c>
      <c r="L493" s="118"/>
      <c r="M493" s="118"/>
      <c r="N493" s="119">
        <f t="shared" si="78"/>
        <v>0</v>
      </c>
      <c r="O493" s="32"/>
      <c r="P493" s="1"/>
    </row>
    <row r="494" spans="1:16" ht="12" outlineLevel="1" thickBot="1">
      <c r="A494" s="438" t="s">
        <v>397</v>
      </c>
      <c r="B494" s="438" t="s">
        <v>385</v>
      </c>
      <c r="C494" s="438"/>
      <c r="D494" s="438"/>
      <c r="E494" s="83" t="s">
        <v>752</v>
      </c>
      <c r="F494" s="129">
        <f>+F495+F496+F497</f>
        <v>0</v>
      </c>
      <c r="G494" s="129">
        <f>+G495+G496+G497</f>
        <v>0</v>
      </c>
      <c r="H494" s="129">
        <f t="shared" si="81"/>
        <v>0</v>
      </c>
      <c r="I494" s="129">
        <f>+I495+I496+I497</f>
        <v>0</v>
      </c>
      <c r="J494" s="129">
        <f>+J495+J496+J497</f>
        <v>0</v>
      </c>
      <c r="K494" s="129">
        <f>I494+J494</f>
        <v>0</v>
      </c>
      <c r="L494" s="129">
        <f>+L495+L496+L497</f>
        <v>0</v>
      </c>
      <c r="M494" s="129">
        <f>+M495+M496+M497</f>
        <v>0</v>
      </c>
      <c r="N494" s="130">
        <f>L494+M494</f>
        <v>0</v>
      </c>
      <c r="O494" s="34"/>
    </row>
    <row r="495" spans="1:16" ht="11.25" outlineLevel="2">
      <c r="A495" s="443" t="s">
        <v>397</v>
      </c>
      <c r="B495" s="443" t="s">
        <v>385</v>
      </c>
      <c r="C495" s="443" t="s">
        <v>384</v>
      </c>
      <c r="D495" s="443"/>
      <c r="E495" s="84" t="s">
        <v>1621</v>
      </c>
      <c r="F495" s="118"/>
      <c r="G495" s="118"/>
      <c r="H495" s="116">
        <f t="shared" si="81"/>
        <v>0</v>
      </c>
      <c r="I495" s="118"/>
      <c r="J495" s="118"/>
      <c r="K495" s="116">
        <f>I495+J495</f>
        <v>0</v>
      </c>
      <c r="L495" s="118"/>
      <c r="M495" s="118"/>
      <c r="N495" s="119">
        <f t="shared" si="78"/>
        <v>0</v>
      </c>
      <c r="O495" s="32"/>
    </row>
    <row r="496" spans="1:16" s="8" customFormat="1" ht="11.25" outlineLevel="2">
      <c r="A496" s="443" t="s">
        <v>397</v>
      </c>
      <c r="B496" s="443" t="s">
        <v>385</v>
      </c>
      <c r="C496" s="443" t="s">
        <v>385</v>
      </c>
      <c r="D496" s="443"/>
      <c r="E496" s="84" t="s">
        <v>1622</v>
      </c>
      <c r="F496" s="118"/>
      <c r="G496" s="118"/>
      <c r="H496" s="116">
        <f t="shared" si="81"/>
        <v>0</v>
      </c>
      <c r="I496" s="118"/>
      <c r="J496" s="118"/>
      <c r="K496" s="116">
        <f t="shared" si="77"/>
        <v>0</v>
      </c>
      <c r="L496" s="118"/>
      <c r="M496" s="118"/>
      <c r="N496" s="119">
        <f t="shared" si="78"/>
        <v>0</v>
      </c>
      <c r="O496" s="32"/>
      <c r="P496" s="1"/>
    </row>
    <row r="497" spans="1:16" s="8" customFormat="1" ht="12" outlineLevel="2" thickBot="1">
      <c r="A497" s="450" t="s">
        <v>397</v>
      </c>
      <c r="B497" s="450" t="s">
        <v>385</v>
      </c>
      <c r="C497" s="450" t="s">
        <v>386</v>
      </c>
      <c r="D497" s="450"/>
      <c r="E497" s="167" t="s">
        <v>1623</v>
      </c>
      <c r="F497" s="152"/>
      <c r="G497" s="152"/>
      <c r="H497" s="153">
        <f t="shared" si="81"/>
        <v>0</v>
      </c>
      <c r="I497" s="154"/>
      <c r="J497" s="154"/>
      <c r="K497" s="153">
        <f t="shared" si="77"/>
        <v>0</v>
      </c>
      <c r="L497" s="154"/>
      <c r="M497" s="154"/>
      <c r="N497" s="153">
        <f t="shared" si="78"/>
        <v>0</v>
      </c>
      <c r="O497" s="155"/>
      <c r="P497" s="1"/>
    </row>
    <row r="498" spans="1:16" ht="12" outlineLevel="1" thickBot="1">
      <c r="A498" s="448" t="s">
        <v>397</v>
      </c>
      <c r="B498" s="448" t="s">
        <v>386</v>
      </c>
      <c r="C498" s="448"/>
      <c r="D498" s="448"/>
      <c r="E498" s="168" t="s">
        <v>1624</v>
      </c>
      <c r="F498" s="134">
        <f>+F499+F500+F501</f>
        <v>0</v>
      </c>
      <c r="G498" s="134">
        <f>+G499+G500+G501</f>
        <v>0</v>
      </c>
      <c r="H498" s="134">
        <f t="shared" si="81"/>
        <v>0</v>
      </c>
      <c r="I498" s="134">
        <f>+I499+I500+I501</f>
        <v>0</v>
      </c>
      <c r="J498" s="134">
        <f>+J499+J500+J501</f>
        <v>0</v>
      </c>
      <c r="K498" s="134">
        <f>I498+J498</f>
        <v>0</v>
      </c>
      <c r="L498" s="134">
        <f>+L499+L500+L501</f>
        <v>0</v>
      </c>
      <c r="M498" s="134">
        <f>+M499+M500+M501</f>
        <v>0</v>
      </c>
      <c r="N498" s="134">
        <f>L498+M498</f>
        <v>0</v>
      </c>
      <c r="O498" s="53"/>
    </row>
    <row r="499" spans="1:16" ht="11.25" outlineLevel="2">
      <c r="A499" s="443" t="s">
        <v>397</v>
      </c>
      <c r="B499" s="443" t="s">
        <v>386</v>
      </c>
      <c r="C499" s="443" t="s">
        <v>384</v>
      </c>
      <c r="D499" s="443"/>
      <c r="E499" s="84" t="s">
        <v>1621</v>
      </c>
      <c r="F499" s="122"/>
      <c r="G499" s="122"/>
      <c r="H499" s="123">
        <f t="shared" si="81"/>
        <v>0</v>
      </c>
      <c r="I499" s="122"/>
      <c r="J499" s="122"/>
      <c r="K499" s="123">
        <f t="shared" si="77"/>
        <v>0</v>
      </c>
      <c r="L499" s="122"/>
      <c r="M499" s="122"/>
      <c r="N499" s="123">
        <f t="shared" si="78"/>
        <v>0</v>
      </c>
      <c r="O499" s="54"/>
    </row>
    <row r="500" spans="1:16" s="8" customFormat="1" ht="11.25" outlineLevel="2">
      <c r="A500" s="443" t="s">
        <v>397</v>
      </c>
      <c r="B500" s="443" t="s">
        <v>386</v>
      </c>
      <c r="C500" s="443" t="s">
        <v>385</v>
      </c>
      <c r="D500" s="443"/>
      <c r="E500" s="84" t="s">
        <v>1622</v>
      </c>
      <c r="F500" s="118"/>
      <c r="G500" s="118"/>
      <c r="H500" s="116">
        <f t="shared" si="81"/>
        <v>0</v>
      </c>
      <c r="I500" s="118"/>
      <c r="J500" s="118"/>
      <c r="K500" s="116">
        <f t="shared" si="77"/>
        <v>0</v>
      </c>
      <c r="L500" s="118"/>
      <c r="M500" s="118"/>
      <c r="N500" s="116">
        <f t="shared" si="78"/>
        <v>0</v>
      </c>
      <c r="O500" s="37"/>
      <c r="P500" s="1"/>
    </row>
    <row r="501" spans="1:16" s="8" customFormat="1" ht="12" outlineLevel="2" thickBot="1">
      <c r="A501" s="451" t="s">
        <v>397</v>
      </c>
      <c r="B501" s="451" t="s">
        <v>386</v>
      </c>
      <c r="C501" s="451" t="s">
        <v>386</v>
      </c>
      <c r="D501" s="451"/>
      <c r="E501" s="165" t="s">
        <v>1623</v>
      </c>
      <c r="F501" s="143"/>
      <c r="G501" s="143"/>
      <c r="H501" s="144">
        <f t="shared" si="81"/>
        <v>0</v>
      </c>
      <c r="I501" s="156"/>
      <c r="J501" s="156"/>
      <c r="K501" s="144">
        <f t="shared" si="77"/>
        <v>0</v>
      </c>
      <c r="L501" s="156"/>
      <c r="M501" s="156"/>
      <c r="N501" s="144">
        <f t="shared" si="78"/>
        <v>0</v>
      </c>
      <c r="O501" s="157"/>
      <c r="P501" s="1"/>
    </row>
    <row r="502" spans="1:16" s="8" customFormat="1" ht="12.75" thickTop="1" thickBot="1">
      <c r="A502" s="452" t="s">
        <v>398</v>
      </c>
      <c r="B502" s="452"/>
      <c r="C502" s="452"/>
      <c r="D502" s="452"/>
      <c r="E502" s="169" t="s">
        <v>1625</v>
      </c>
      <c r="F502" s="146">
        <f>+F503+F507+F511+F515</f>
        <v>0</v>
      </c>
      <c r="G502" s="146">
        <f>+G503+G507+G511+G515</f>
        <v>0</v>
      </c>
      <c r="H502" s="146">
        <f t="shared" si="81"/>
        <v>0</v>
      </c>
      <c r="I502" s="146">
        <f>+I503+I507+I511+I515</f>
        <v>0</v>
      </c>
      <c r="J502" s="146">
        <f>+J503+J507+J511+J515</f>
        <v>0</v>
      </c>
      <c r="K502" s="146">
        <f>I502+J502</f>
        <v>0</v>
      </c>
      <c r="L502" s="146">
        <f>+L503+L507+L511+L515</f>
        <v>0</v>
      </c>
      <c r="M502" s="146">
        <f>+M503+M507+M511+M515</f>
        <v>0</v>
      </c>
      <c r="N502" s="146">
        <f>L502+M502</f>
        <v>0</v>
      </c>
      <c r="O502" s="158"/>
      <c r="P502" s="1"/>
    </row>
    <row r="503" spans="1:16" ht="12.75" outlineLevel="1" thickTop="1" thickBot="1">
      <c r="A503" s="448" t="s">
        <v>398</v>
      </c>
      <c r="B503" s="448" t="s">
        <v>384</v>
      </c>
      <c r="C503" s="448"/>
      <c r="D503" s="448"/>
      <c r="E503" s="168" t="s">
        <v>1620</v>
      </c>
      <c r="F503" s="134">
        <f>+F504+F505+F506</f>
        <v>0</v>
      </c>
      <c r="G503" s="134">
        <f>+G504+G505+G506</f>
        <v>0</v>
      </c>
      <c r="H503" s="134">
        <f t="shared" si="81"/>
        <v>0</v>
      </c>
      <c r="I503" s="134">
        <f>+I504+I505+I506</f>
        <v>0</v>
      </c>
      <c r="J503" s="134">
        <f>+J504+J505+J506</f>
        <v>0</v>
      </c>
      <c r="K503" s="134">
        <f>I503+J503</f>
        <v>0</v>
      </c>
      <c r="L503" s="134">
        <f>+L504+L505+L506</f>
        <v>0</v>
      </c>
      <c r="M503" s="134">
        <f>+M504+M505+M506</f>
        <v>0</v>
      </c>
      <c r="N503" s="135">
        <f>L503+M503</f>
        <v>0</v>
      </c>
      <c r="O503" s="159"/>
      <c r="P503" s="113"/>
    </row>
    <row r="504" spans="1:16" s="8" customFormat="1" ht="11.25" outlineLevel="2">
      <c r="A504" s="440" t="s">
        <v>398</v>
      </c>
      <c r="B504" s="440" t="s">
        <v>384</v>
      </c>
      <c r="C504" s="440" t="s">
        <v>384</v>
      </c>
      <c r="D504" s="440"/>
      <c r="E504" s="84" t="s">
        <v>1621</v>
      </c>
      <c r="F504" s="122"/>
      <c r="G504" s="122"/>
      <c r="H504" s="123">
        <f t="shared" si="81"/>
        <v>0</v>
      </c>
      <c r="I504" s="122"/>
      <c r="J504" s="122"/>
      <c r="K504" s="123">
        <f>I504+J504</f>
        <v>0</v>
      </c>
      <c r="L504" s="122"/>
      <c r="M504" s="122"/>
      <c r="N504" s="128">
        <f t="shared" si="78"/>
        <v>0</v>
      </c>
      <c r="O504" s="26"/>
      <c r="P504" s="1"/>
    </row>
    <row r="505" spans="1:16" s="8" customFormat="1" ht="11.25" outlineLevel="2">
      <c r="A505" s="443" t="s">
        <v>398</v>
      </c>
      <c r="B505" s="443" t="s">
        <v>384</v>
      </c>
      <c r="C505" s="443" t="s">
        <v>385</v>
      </c>
      <c r="D505" s="443"/>
      <c r="E505" s="84" t="s">
        <v>1622</v>
      </c>
      <c r="F505" s="118"/>
      <c r="G505" s="118"/>
      <c r="H505" s="116">
        <f t="shared" si="81"/>
        <v>0</v>
      </c>
      <c r="I505" s="118"/>
      <c r="J505" s="118"/>
      <c r="K505" s="116">
        <f t="shared" si="77"/>
        <v>0</v>
      </c>
      <c r="L505" s="118"/>
      <c r="M505" s="118"/>
      <c r="N505" s="119">
        <f t="shared" si="78"/>
        <v>0</v>
      </c>
      <c r="O505" s="32"/>
      <c r="P505" s="1"/>
    </row>
    <row r="506" spans="1:16" s="8" customFormat="1" ht="12" outlineLevel="2" thickBot="1">
      <c r="A506" s="443" t="s">
        <v>398</v>
      </c>
      <c r="B506" s="443" t="s">
        <v>384</v>
      </c>
      <c r="C506" s="443" t="s">
        <v>386</v>
      </c>
      <c r="D506" s="443"/>
      <c r="E506" s="84" t="s">
        <v>1623</v>
      </c>
      <c r="F506" s="118"/>
      <c r="G506" s="118"/>
      <c r="H506" s="116">
        <f t="shared" si="81"/>
        <v>0</v>
      </c>
      <c r="I506" s="118"/>
      <c r="J506" s="118"/>
      <c r="K506" s="116">
        <f t="shared" si="77"/>
        <v>0</v>
      </c>
      <c r="L506" s="118"/>
      <c r="M506" s="118"/>
      <c r="N506" s="119">
        <f t="shared" si="78"/>
        <v>0</v>
      </c>
      <c r="O506" s="32"/>
      <c r="P506" s="1"/>
    </row>
    <row r="507" spans="1:16" ht="12" outlineLevel="1" thickBot="1">
      <c r="A507" s="438" t="s">
        <v>398</v>
      </c>
      <c r="B507" s="438" t="s">
        <v>385</v>
      </c>
      <c r="C507" s="438"/>
      <c r="D507" s="438"/>
      <c r="E507" s="83" t="s">
        <v>752</v>
      </c>
      <c r="F507" s="129">
        <f>+F508+F509+F510</f>
        <v>0</v>
      </c>
      <c r="G507" s="129">
        <f>+G508+G509+G510</f>
        <v>0</v>
      </c>
      <c r="H507" s="129">
        <f t="shared" si="81"/>
        <v>0</v>
      </c>
      <c r="I507" s="129">
        <f>+I508+I509+I510</f>
        <v>0</v>
      </c>
      <c r="J507" s="129">
        <f>+J508+J509+J510</f>
        <v>0</v>
      </c>
      <c r="K507" s="115">
        <f>I507+J507</f>
        <v>0</v>
      </c>
      <c r="L507" s="129">
        <f>+L508+L509+L510</f>
        <v>0</v>
      </c>
      <c r="M507" s="129">
        <f>+M508+M509+M510</f>
        <v>0</v>
      </c>
      <c r="N507" s="130">
        <f>L507+M507</f>
        <v>0</v>
      </c>
      <c r="O507" s="34"/>
    </row>
    <row r="508" spans="1:16" s="8" customFormat="1" ht="11.25" outlineLevel="2">
      <c r="A508" s="440" t="s">
        <v>398</v>
      </c>
      <c r="B508" s="440" t="s">
        <v>385</v>
      </c>
      <c r="C508" s="440" t="s">
        <v>384</v>
      </c>
      <c r="D508" s="440"/>
      <c r="E508" s="84" t="s">
        <v>1621</v>
      </c>
      <c r="F508" s="118"/>
      <c r="G508" s="118"/>
      <c r="H508" s="123">
        <f t="shared" si="81"/>
        <v>0</v>
      </c>
      <c r="I508" s="118"/>
      <c r="J508" s="118"/>
      <c r="K508" s="150">
        <f t="shared" si="77"/>
        <v>0</v>
      </c>
      <c r="L508" s="118"/>
      <c r="M508" s="118"/>
      <c r="N508" s="128">
        <f t="shared" si="78"/>
        <v>0</v>
      </c>
      <c r="O508" s="26"/>
      <c r="P508" s="1"/>
    </row>
    <row r="509" spans="1:16" s="8" customFormat="1" ht="11.25" outlineLevel="2">
      <c r="A509" s="443" t="s">
        <v>398</v>
      </c>
      <c r="B509" s="443" t="s">
        <v>385</v>
      </c>
      <c r="C509" s="443" t="s">
        <v>385</v>
      </c>
      <c r="D509" s="443"/>
      <c r="E509" s="84" t="s">
        <v>1622</v>
      </c>
      <c r="F509" s="118"/>
      <c r="G509" s="118"/>
      <c r="H509" s="116">
        <f t="shared" si="81"/>
        <v>0</v>
      </c>
      <c r="I509" s="118"/>
      <c r="J509" s="118"/>
      <c r="K509" s="116">
        <f t="shared" si="77"/>
        <v>0</v>
      </c>
      <c r="L509" s="118"/>
      <c r="M509" s="118"/>
      <c r="N509" s="119">
        <f t="shared" si="78"/>
        <v>0</v>
      </c>
      <c r="O509" s="32"/>
      <c r="P509" s="1"/>
    </row>
    <row r="510" spans="1:16" s="15" customFormat="1" ht="12" outlineLevel="2" thickBot="1">
      <c r="A510" s="451" t="s">
        <v>398</v>
      </c>
      <c r="B510" s="451" t="s">
        <v>385</v>
      </c>
      <c r="C510" s="451" t="s">
        <v>386</v>
      </c>
      <c r="D510" s="451"/>
      <c r="E510" s="84" t="s">
        <v>1623</v>
      </c>
      <c r="F510" s="118"/>
      <c r="G510" s="118"/>
      <c r="H510" s="144">
        <f t="shared" si="81"/>
        <v>0</v>
      </c>
      <c r="I510" s="118"/>
      <c r="J510" s="118"/>
      <c r="K510" s="144">
        <f t="shared" si="77"/>
        <v>0</v>
      </c>
      <c r="L510" s="118"/>
      <c r="M510" s="118"/>
      <c r="N510" s="145">
        <f t="shared" si="78"/>
        <v>0</v>
      </c>
      <c r="O510" s="28"/>
      <c r="P510" s="1"/>
    </row>
    <row r="511" spans="1:16" s="14" customFormat="1" ht="12" outlineLevel="1" thickBot="1">
      <c r="A511" s="438" t="s">
        <v>398</v>
      </c>
      <c r="B511" s="438" t="s">
        <v>386</v>
      </c>
      <c r="C511" s="438"/>
      <c r="D511" s="438"/>
      <c r="E511" s="83" t="s">
        <v>1624</v>
      </c>
      <c r="F511" s="129">
        <f>+F512+F513+F514</f>
        <v>0</v>
      </c>
      <c r="G511" s="129">
        <f>+G512+G513+G514</f>
        <v>0</v>
      </c>
      <c r="H511" s="129">
        <f t="shared" si="81"/>
        <v>0</v>
      </c>
      <c r="I511" s="129">
        <f>+I512+I513+I514</f>
        <v>0</v>
      </c>
      <c r="J511" s="129">
        <f>+J512+J513+J514</f>
        <v>0</v>
      </c>
      <c r="K511" s="129">
        <f>I511+J511</f>
        <v>0</v>
      </c>
      <c r="L511" s="129">
        <f>+L512+L513+L514</f>
        <v>0</v>
      </c>
      <c r="M511" s="129">
        <f>+M512+M513+M514</f>
        <v>0</v>
      </c>
      <c r="N511" s="130">
        <f t="shared" ref="N511:N518" si="82">L511+M511</f>
        <v>0</v>
      </c>
      <c r="O511" s="34"/>
      <c r="P511" s="1"/>
    </row>
    <row r="512" spans="1:16" ht="11.25" outlineLevel="2">
      <c r="A512" s="440" t="s">
        <v>398</v>
      </c>
      <c r="B512" s="440" t="s">
        <v>386</v>
      </c>
      <c r="C512" s="440" t="s">
        <v>384</v>
      </c>
      <c r="D512" s="440"/>
      <c r="E512" s="84" t="s">
        <v>1621</v>
      </c>
      <c r="F512" s="122"/>
      <c r="G512" s="122"/>
      <c r="H512" s="123">
        <f t="shared" si="81"/>
        <v>0</v>
      </c>
      <c r="I512" s="122"/>
      <c r="J512" s="122"/>
      <c r="K512" s="123">
        <f t="shared" ref="K512:K518" si="83">I512+J512</f>
        <v>0</v>
      </c>
      <c r="L512" s="122"/>
      <c r="M512" s="122"/>
      <c r="N512" s="128">
        <f t="shared" si="82"/>
        <v>0</v>
      </c>
      <c r="O512" s="26"/>
    </row>
    <row r="513" spans="1:16" s="8" customFormat="1" ht="11.25" outlineLevel="2">
      <c r="A513" s="443" t="s">
        <v>398</v>
      </c>
      <c r="B513" s="443" t="s">
        <v>386</v>
      </c>
      <c r="C513" s="443" t="s">
        <v>385</v>
      </c>
      <c r="D513" s="443"/>
      <c r="E513" s="84" t="s">
        <v>1622</v>
      </c>
      <c r="F513" s="122"/>
      <c r="G513" s="122"/>
      <c r="H513" s="116">
        <f t="shared" si="81"/>
        <v>0</v>
      </c>
      <c r="I513" s="122"/>
      <c r="J513" s="122"/>
      <c r="K513" s="116">
        <f t="shared" si="83"/>
        <v>0</v>
      </c>
      <c r="L513" s="122"/>
      <c r="M513" s="122"/>
      <c r="N513" s="119">
        <f t="shared" si="82"/>
        <v>0</v>
      </c>
      <c r="O513" s="32"/>
      <c r="P513" s="1"/>
    </row>
    <row r="514" spans="1:16" s="8" customFormat="1" ht="12" outlineLevel="2" thickBot="1">
      <c r="A514" s="450" t="s">
        <v>398</v>
      </c>
      <c r="B514" s="451" t="s">
        <v>386</v>
      </c>
      <c r="C514" s="451" t="s">
        <v>386</v>
      </c>
      <c r="D514" s="451"/>
      <c r="E514" s="165" t="s">
        <v>1623</v>
      </c>
      <c r="F514" s="143"/>
      <c r="G514" s="143"/>
      <c r="H514" s="144">
        <f t="shared" si="81"/>
        <v>0</v>
      </c>
      <c r="I514" s="152"/>
      <c r="J514" s="152"/>
      <c r="K514" s="153">
        <f t="shared" si="83"/>
        <v>0</v>
      </c>
      <c r="L514" s="152"/>
      <c r="M514" s="152"/>
      <c r="N514" s="460">
        <f t="shared" si="82"/>
        <v>0</v>
      </c>
      <c r="O514" s="461"/>
      <c r="P514" s="1"/>
    </row>
    <row r="515" spans="1:16" ht="12" outlineLevel="1" thickBot="1">
      <c r="A515" s="448" t="s">
        <v>398</v>
      </c>
      <c r="B515" s="438" t="s">
        <v>388</v>
      </c>
      <c r="C515" s="438"/>
      <c r="D515" s="438"/>
      <c r="E515" s="83" t="s">
        <v>1626</v>
      </c>
      <c r="F515" s="129">
        <f>SUM(F516)</f>
        <v>0</v>
      </c>
      <c r="G515" s="129">
        <f>SUM(G516)</f>
        <v>0</v>
      </c>
      <c r="H515" s="129">
        <f t="shared" si="81"/>
        <v>0</v>
      </c>
      <c r="I515" s="129">
        <f>SUM(I516)</f>
        <v>0</v>
      </c>
      <c r="J515" s="129">
        <f>SUM(J516)</f>
        <v>0</v>
      </c>
      <c r="K515" s="134">
        <f>I515+J515</f>
        <v>0</v>
      </c>
      <c r="L515" s="129">
        <f>SUM(L516)</f>
        <v>0</v>
      </c>
      <c r="M515" s="129">
        <f>SUM(M516)</f>
        <v>0</v>
      </c>
      <c r="N515" s="160">
        <f t="shared" si="82"/>
        <v>0</v>
      </c>
      <c r="O515" s="652"/>
    </row>
    <row r="516" spans="1:16" ht="12" outlineLevel="2" thickBot="1">
      <c r="A516" s="450" t="s">
        <v>398</v>
      </c>
      <c r="B516" s="451" t="s">
        <v>388</v>
      </c>
      <c r="C516" s="451" t="s">
        <v>384</v>
      </c>
      <c r="D516" s="451"/>
      <c r="E516" s="165" t="s">
        <v>1627</v>
      </c>
      <c r="F516" s="143"/>
      <c r="G516" s="143"/>
      <c r="H516" s="144">
        <f t="shared" si="81"/>
        <v>0</v>
      </c>
      <c r="I516" s="152"/>
      <c r="J516" s="152"/>
      <c r="K516" s="153">
        <f>I516+J516</f>
        <v>0</v>
      </c>
      <c r="L516" s="152"/>
      <c r="M516" s="152"/>
      <c r="N516" s="460">
        <f t="shared" si="82"/>
        <v>0</v>
      </c>
      <c r="O516" s="461"/>
    </row>
    <row r="517" spans="1:16" ht="24" customHeight="1" thickTop="1" thickBot="1">
      <c r="A517" s="894" t="s">
        <v>90</v>
      </c>
      <c r="B517" s="895"/>
      <c r="C517" s="895"/>
      <c r="D517" s="895"/>
      <c r="E517" s="896"/>
      <c r="F517" s="459">
        <f>+F16+F28+F29+F412+F435+F436+F470+F475+F489+F502</f>
        <v>0</v>
      </c>
      <c r="G517" s="459">
        <f>+G16+G28+G29+G412+G435+G436+G470+G475+G489+G502</f>
        <v>0</v>
      </c>
      <c r="H517" s="459">
        <f t="shared" si="81"/>
        <v>0</v>
      </c>
      <c r="I517" s="142">
        <f>+I16+I28+I29+I412+I435+I436+I470+I475+I489+I502</f>
        <v>0</v>
      </c>
      <c r="J517" s="142">
        <f>+J16+J28+J29+J412+J435+J436+J470+J475+J489+J502</f>
        <v>0</v>
      </c>
      <c r="K517" s="142">
        <f t="shared" si="83"/>
        <v>0</v>
      </c>
      <c r="L517" s="146">
        <f>+L16+L28+L29+L412+L435+L436+L470+L475+L489+L502</f>
        <v>0</v>
      </c>
      <c r="M517" s="146">
        <f>+M16+M28+M29+M412+M435+M436+M470+M475+M489+M502</f>
        <v>0</v>
      </c>
      <c r="N517" s="146">
        <f t="shared" si="82"/>
        <v>0</v>
      </c>
      <c r="O517" s="55"/>
    </row>
    <row r="518" spans="1:16" ht="24" customHeight="1" thickTop="1" thickBot="1">
      <c r="A518" s="897" t="s">
        <v>91</v>
      </c>
      <c r="B518" s="898"/>
      <c r="C518" s="898"/>
      <c r="D518" s="898"/>
      <c r="E518" s="899"/>
      <c r="F518" s="147"/>
      <c r="G518" s="148"/>
      <c r="H518" s="114">
        <f t="shared" si="81"/>
        <v>0</v>
      </c>
      <c r="I518" s="148"/>
      <c r="J518" s="148"/>
      <c r="K518" s="114">
        <f t="shared" si="83"/>
        <v>0</v>
      </c>
      <c r="L518" s="148"/>
      <c r="M518" s="149"/>
      <c r="N518" s="467">
        <f t="shared" si="82"/>
        <v>0</v>
      </c>
      <c r="O518" s="39"/>
    </row>
    <row r="519" spans="1:16" s="233" customFormat="1" ht="24" customHeight="1">
      <c r="A519" s="788"/>
      <c r="B519" s="788"/>
      <c r="C519" s="788"/>
      <c r="D519" s="788"/>
      <c r="E519" s="789"/>
      <c r="F519" s="234"/>
      <c r="G519" s="234"/>
      <c r="H519" s="234"/>
      <c r="I519" s="234"/>
      <c r="J519" s="234"/>
      <c r="K519" s="234"/>
      <c r="L519" s="234"/>
      <c r="M519" s="234"/>
      <c r="N519" s="234"/>
      <c r="O519" s="234"/>
      <c r="P519" s="234"/>
    </row>
    <row r="520" spans="1:16" s="233" customFormat="1" ht="24" customHeight="1">
      <c r="A520" s="788"/>
      <c r="B520" s="788"/>
      <c r="C520" s="788"/>
      <c r="D520" s="788"/>
      <c r="E520" s="790" t="s">
        <v>92</v>
      </c>
      <c r="F520" s="234"/>
      <c r="G520" s="234"/>
      <c r="H520" s="234"/>
      <c r="I520" s="234"/>
      <c r="J520" s="234"/>
      <c r="K520" s="234"/>
      <c r="L520" s="234"/>
      <c r="M520" s="234"/>
      <c r="N520" s="234"/>
      <c r="O520" s="234"/>
      <c r="P520" s="234"/>
    </row>
    <row r="521" spans="1:16" ht="24" customHeight="1">
      <c r="E521" s="887" t="s">
        <v>31</v>
      </c>
      <c r="F521" s="888" t="s">
        <v>78</v>
      </c>
      <c r="G521" s="888"/>
      <c r="H521" s="888"/>
      <c r="I521" s="888" t="s">
        <v>79</v>
      </c>
      <c r="J521" s="888"/>
      <c r="K521" s="888"/>
      <c r="L521" s="891" t="s">
        <v>80</v>
      </c>
      <c r="M521" s="892"/>
      <c r="N521" s="893"/>
      <c r="O521" s="112"/>
    </row>
    <row r="522" spans="1:16" ht="42" customHeight="1">
      <c r="E522" s="887"/>
      <c r="F522" s="111" t="s">
        <v>37</v>
      </c>
      <c r="G522" s="111" t="s">
        <v>85</v>
      </c>
      <c r="H522" s="111" t="s">
        <v>81</v>
      </c>
      <c r="I522" s="111" t="s">
        <v>37</v>
      </c>
      <c r="J522" s="111" t="s">
        <v>85</v>
      </c>
      <c r="K522" s="111" t="s">
        <v>81</v>
      </c>
      <c r="L522" s="111" t="s">
        <v>86</v>
      </c>
      <c r="M522" s="111" t="s">
        <v>85</v>
      </c>
      <c r="N522" s="111" t="s">
        <v>81</v>
      </c>
      <c r="O522" s="111" t="s">
        <v>81</v>
      </c>
    </row>
    <row r="523" spans="1:16" ht="24" customHeight="1">
      <c r="E523" s="887"/>
      <c r="F523" s="16">
        <v>1</v>
      </c>
      <c r="G523" s="16">
        <v>2</v>
      </c>
      <c r="H523" s="16" t="s">
        <v>82</v>
      </c>
      <c r="I523" s="16">
        <v>4</v>
      </c>
      <c r="J523" s="16">
        <v>5</v>
      </c>
      <c r="K523" s="16" t="s">
        <v>83</v>
      </c>
      <c r="L523" s="16">
        <v>7</v>
      </c>
      <c r="M523" s="16">
        <v>8</v>
      </c>
      <c r="N523" s="111" t="s">
        <v>84</v>
      </c>
      <c r="O523" s="111" t="s">
        <v>84</v>
      </c>
    </row>
    <row r="524" spans="1:16" ht="24" customHeight="1">
      <c r="E524" s="781" t="s">
        <v>93</v>
      </c>
      <c r="F524" s="17">
        <f t="shared" ref="F524:O524" si="84">+F16+F28+F29+F412+F435+F436+F470+F475</f>
        <v>0</v>
      </c>
      <c r="G524" s="17">
        <f t="shared" si="84"/>
        <v>0</v>
      </c>
      <c r="H524" s="17">
        <f t="shared" si="84"/>
        <v>0</v>
      </c>
      <c r="I524" s="17">
        <f t="shared" si="84"/>
        <v>0</v>
      </c>
      <c r="J524" s="17">
        <f t="shared" si="84"/>
        <v>0</v>
      </c>
      <c r="K524" s="17">
        <f t="shared" si="84"/>
        <v>0</v>
      </c>
      <c r="L524" s="17">
        <f t="shared" si="84"/>
        <v>0</v>
      </c>
      <c r="M524" s="17">
        <f t="shared" si="84"/>
        <v>0</v>
      </c>
      <c r="N524" s="17">
        <f t="shared" si="84"/>
        <v>0</v>
      </c>
      <c r="O524" s="17">
        <f t="shared" si="84"/>
        <v>0</v>
      </c>
    </row>
    <row r="525" spans="1:16" ht="24" customHeight="1">
      <c r="E525" s="781" t="s">
        <v>94</v>
      </c>
      <c r="F525" s="17">
        <f t="shared" ref="F525:O525" si="85">+F489+F502</f>
        <v>0</v>
      </c>
      <c r="G525" s="17">
        <f t="shared" si="85"/>
        <v>0</v>
      </c>
      <c r="H525" s="17">
        <f t="shared" si="85"/>
        <v>0</v>
      </c>
      <c r="I525" s="17">
        <f t="shared" si="85"/>
        <v>0</v>
      </c>
      <c r="J525" s="17">
        <f t="shared" si="85"/>
        <v>0</v>
      </c>
      <c r="K525" s="17">
        <f t="shared" si="85"/>
        <v>0</v>
      </c>
      <c r="L525" s="17">
        <f t="shared" si="85"/>
        <v>0</v>
      </c>
      <c r="M525" s="17">
        <f t="shared" si="85"/>
        <v>0</v>
      </c>
      <c r="N525" s="17">
        <f t="shared" si="85"/>
        <v>0</v>
      </c>
      <c r="O525" s="17">
        <f t="shared" si="85"/>
        <v>0</v>
      </c>
    </row>
    <row r="526" spans="1:16" ht="24" customHeight="1">
      <c r="E526" s="781" t="s">
        <v>38</v>
      </c>
      <c r="F526" s="17">
        <f>+F518</f>
        <v>0</v>
      </c>
      <c r="G526" s="17">
        <f t="shared" ref="G526:M526" si="86">+G518</f>
        <v>0</v>
      </c>
      <c r="H526" s="17">
        <f t="shared" si="86"/>
        <v>0</v>
      </c>
      <c r="I526" s="17">
        <f>+I518</f>
        <v>0</v>
      </c>
      <c r="J526" s="17">
        <f>+J518</f>
        <v>0</v>
      </c>
      <c r="K526" s="17">
        <f>+K518</f>
        <v>0</v>
      </c>
      <c r="L526" s="17">
        <f>+L518</f>
        <v>0</v>
      </c>
      <c r="M526" s="17">
        <f t="shared" si="86"/>
        <v>0</v>
      </c>
      <c r="N526" s="17">
        <f>+N518</f>
        <v>0</v>
      </c>
      <c r="O526" s="17">
        <f>+O518</f>
        <v>0</v>
      </c>
    </row>
    <row r="527" spans="1:16" ht="0.75" customHeight="1">
      <c r="E527" s="3"/>
      <c r="F527" s="1"/>
      <c r="G527" s="1"/>
      <c r="H527" s="1"/>
      <c r="I527" s="1"/>
      <c r="J527" s="1"/>
      <c r="K527" s="1"/>
      <c r="L527" s="1"/>
      <c r="M527" s="1"/>
      <c r="N527" s="1"/>
      <c r="O527" s="1"/>
    </row>
    <row r="528" spans="1:16" ht="0.75" customHeight="1">
      <c r="E528" s="3"/>
      <c r="F528" s="1"/>
      <c r="G528" s="1"/>
      <c r="H528" s="1"/>
      <c r="I528" s="1"/>
      <c r="J528" s="1"/>
      <c r="K528" s="1"/>
      <c r="L528" s="1"/>
      <c r="M528" s="1"/>
      <c r="N528" s="1"/>
      <c r="O528" s="1"/>
    </row>
    <row r="529" spans="5:15" ht="0.75" customHeight="1">
      <c r="E529" s="3"/>
      <c r="F529" s="1"/>
      <c r="G529" s="1"/>
      <c r="H529" s="1"/>
      <c r="I529" s="1"/>
      <c r="J529" s="1"/>
      <c r="K529" s="1"/>
      <c r="L529" s="1"/>
      <c r="M529" s="1"/>
      <c r="N529" s="1"/>
      <c r="O529" s="1"/>
    </row>
    <row r="530" spans="5:15" ht="0.75" customHeight="1">
      <c r="E530" s="3"/>
      <c r="F530" s="1"/>
      <c r="G530" s="1"/>
      <c r="H530" s="1"/>
      <c r="I530" s="1"/>
      <c r="J530" s="1"/>
      <c r="K530" s="1"/>
      <c r="L530" s="1"/>
      <c r="M530" s="1"/>
      <c r="N530" s="1"/>
      <c r="O530" s="1"/>
    </row>
    <row r="531" spans="5:15" ht="0.75" customHeight="1">
      <c r="E531" s="3"/>
      <c r="F531" s="1"/>
      <c r="G531" s="1"/>
      <c r="H531" s="1"/>
      <c r="I531" s="1"/>
      <c r="J531" s="1"/>
      <c r="K531" s="1"/>
      <c r="L531" s="1"/>
      <c r="M531" s="1"/>
      <c r="N531" s="1"/>
      <c r="O531" s="1"/>
    </row>
    <row r="532" spans="5:15" ht="0.75" customHeight="1">
      <c r="E532" s="3"/>
      <c r="F532" s="1"/>
      <c r="G532" s="1"/>
      <c r="H532" s="1"/>
      <c r="I532" s="1"/>
      <c r="J532" s="1"/>
      <c r="K532" s="1"/>
      <c r="L532" s="1"/>
      <c r="M532" s="1"/>
      <c r="N532" s="1"/>
      <c r="O532" s="1"/>
    </row>
    <row r="533" spans="5:15" ht="0.75" customHeight="1">
      <c r="E533" s="3"/>
      <c r="F533" s="1"/>
      <c r="G533" s="1"/>
      <c r="H533" s="1"/>
      <c r="I533" s="1"/>
      <c r="J533" s="1"/>
      <c r="K533" s="1"/>
      <c r="L533" s="1"/>
      <c r="M533" s="1"/>
      <c r="N533" s="1"/>
      <c r="O533" s="1"/>
    </row>
    <row r="534" spans="5:15" ht="0.75" customHeight="1">
      <c r="E534" s="3"/>
      <c r="F534" s="1"/>
      <c r="G534" s="1"/>
      <c r="H534" s="1"/>
      <c r="I534" s="1"/>
      <c r="J534" s="1"/>
      <c r="K534" s="1"/>
      <c r="L534" s="1"/>
      <c r="M534" s="1"/>
      <c r="N534" s="1"/>
      <c r="O534" s="1"/>
    </row>
    <row r="535" spans="5:15" ht="0.75" customHeight="1">
      <c r="E535" s="3"/>
      <c r="F535" s="1"/>
      <c r="G535" s="1"/>
      <c r="H535" s="1"/>
      <c r="I535" s="1"/>
      <c r="J535" s="1"/>
      <c r="K535" s="1"/>
      <c r="L535" s="1"/>
      <c r="M535" s="1"/>
      <c r="N535" s="1"/>
      <c r="O535" s="1"/>
    </row>
    <row r="536" spans="5:15" ht="0.75" customHeight="1">
      <c r="E536" s="3"/>
      <c r="F536" s="1"/>
      <c r="G536" s="1"/>
      <c r="H536" s="1"/>
      <c r="I536" s="1"/>
      <c r="J536" s="1"/>
      <c r="K536" s="1"/>
      <c r="L536" s="1"/>
      <c r="M536" s="1"/>
      <c r="N536" s="1"/>
      <c r="O536" s="1"/>
    </row>
    <row r="537" spans="5:15" ht="0.75" customHeight="1">
      <c r="E537" s="3"/>
      <c r="F537" s="1"/>
      <c r="G537" s="1"/>
      <c r="H537" s="1"/>
      <c r="I537" s="1"/>
      <c r="J537" s="1"/>
      <c r="K537" s="1"/>
      <c r="L537" s="1"/>
      <c r="M537" s="1"/>
      <c r="N537" s="1"/>
      <c r="O537" s="1"/>
    </row>
    <row r="538" spans="5:15" ht="0.75" customHeight="1">
      <c r="E538" s="3"/>
      <c r="F538" s="1"/>
      <c r="G538" s="1"/>
      <c r="H538" s="1"/>
      <c r="I538" s="1"/>
      <c r="J538" s="1"/>
      <c r="K538" s="1"/>
      <c r="L538" s="1"/>
      <c r="M538" s="1"/>
      <c r="N538" s="1"/>
      <c r="O538" s="1"/>
    </row>
    <row r="539" spans="5:15" ht="0.75" customHeight="1">
      <c r="E539" s="3"/>
      <c r="F539" s="1"/>
      <c r="G539" s="1"/>
      <c r="H539" s="1"/>
      <c r="I539" s="1"/>
      <c r="J539" s="1"/>
      <c r="K539" s="1"/>
      <c r="L539" s="1"/>
      <c r="M539" s="1"/>
      <c r="N539" s="1"/>
      <c r="O539" s="1"/>
    </row>
    <row r="540" spans="5:15" ht="0.75" customHeight="1">
      <c r="E540" s="3"/>
      <c r="F540" s="1"/>
      <c r="G540" s="1"/>
      <c r="H540" s="1"/>
      <c r="I540" s="1"/>
      <c r="J540" s="1"/>
      <c r="K540" s="1"/>
      <c r="L540" s="1"/>
      <c r="M540" s="1"/>
      <c r="N540" s="1"/>
      <c r="O540" s="1"/>
    </row>
  </sheetData>
  <sheetProtection selectLockedCells="1"/>
  <mergeCells count="24">
    <mergeCell ref="O13:O15"/>
    <mergeCell ref="B14:B15"/>
    <mergeCell ref="C14:C15"/>
    <mergeCell ref="D14:D15"/>
    <mergeCell ref="E521:E523"/>
    <mergeCell ref="F521:H521"/>
    <mergeCell ref="A13:D13"/>
    <mergeCell ref="I521:K521"/>
    <mergeCell ref="L521:N521"/>
    <mergeCell ref="A517:E517"/>
    <mergeCell ref="A518:E518"/>
    <mergeCell ref="A14:A15"/>
    <mergeCell ref="D1:N1"/>
    <mergeCell ref="D2:N2"/>
    <mergeCell ref="D3:N3"/>
    <mergeCell ref="F13:H13"/>
    <mergeCell ref="I13:K13"/>
    <mergeCell ref="E13:E15"/>
    <mergeCell ref="E5:G5"/>
    <mergeCell ref="E6:G6"/>
    <mergeCell ref="B8:F8"/>
    <mergeCell ref="L13:N13"/>
    <mergeCell ref="A6:D6"/>
    <mergeCell ref="A5:D5"/>
  </mergeCells>
  <phoneticPr fontId="13" type="noConversion"/>
  <conditionalFormatting sqref="A34:C34 A408:C409 A430:C431 A434:C435 A422:C422 A426:C428 A36:C37 A420:C420 A369:C373 A383:C383 A412:C418 A437:C441 A379:C379 A470:C472 A483:C483 A484:B484 A365:C366 A360:C362 A98:C98 A114:A129 B114:C130 A50:C91 A148:C184 A186:C186 A42:C48 A112:C113 A211:C232 A239:C315 A330:C344 A474:C481 A488:C515 A23:C31 A16:C21">
    <cfRule type="expression" dxfId="329" priority="720">
      <formula>IF(A16&gt;9,FALSE,TRUE)</formula>
    </cfRule>
  </conditionalFormatting>
  <conditionalFormatting sqref="D34 D360:D362 D408:D409 D430:D431 D434:D435 D422 D426:D428 D36:D37 D420 D59 D64 D72:D73 D77 D369:D373 D412:D418 D437:D441 D483 D379 D470:D472 D365:D367 D98 D84:D86 D112:D145 D66:D70 D82 D147:D185 D42:D46 D211:D232 D239:D315 D330:D344 D474:D481 D488:D515 D23:D31 D16:D21">
    <cfRule type="cellIs" dxfId="328" priority="713" operator="between">
      <formula>10</formula>
      <formula>99</formula>
    </cfRule>
    <cfRule type="cellIs" dxfId="327" priority="714" operator="between">
      <formula>0</formula>
      <formula>9</formula>
    </cfRule>
  </conditionalFormatting>
  <conditionalFormatting sqref="A32:C32">
    <cfRule type="expression" dxfId="326" priority="712">
      <formula>IF(A32&gt;9,FALSE,TRUE)</formula>
    </cfRule>
  </conditionalFormatting>
  <conditionalFormatting sqref="D32">
    <cfRule type="cellIs" dxfId="325" priority="710" operator="between">
      <formula>10</formula>
      <formula>99</formula>
    </cfRule>
    <cfRule type="cellIs" dxfId="324" priority="711" operator="between">
      <formula>0</formula>
      <formula>9</formula>
    </cfRule>
  </conditionalFormatting>
  <conditionalFormatting sqref="A41:C41">
    <cfRule type="expression" dxfId="323" priority="706">
      <formula>IF(A41&gt;9,FALSE,TRUE)</formula>
    </cfRule>
  </conditionalFormatting>
  <conditionalFormatting sqref="D41">
    <cfRule type="cellIs" dxfId="322" priority="704" operator="between">
      <formula>10</formula>
      <formula>99</formula>
    </cfRule>
    <cfRule type="cellIs" dxfId="321" priority="705" operator="between">
      <formula>0</formula>
      <formula>9</formula>
    </cfRule>
  </conditionalFormatting>
  <conditionalFormatting sqref="D47:D48 D51:D52 D54:D55 D57 D61:D62 D75 D79:D80 D88:D90">
    <cfRule type="cellIs" dxfId="320" priority="689" operator="between">
      <formula>10</formula>
      <formula>99</formula>
    </cfRule>
    <cfRule type="cellIs" dxfId="319" priority="690" operator="between">
      <formula>0</formula>
      <formula>9</formula>
    </cfRule>
  </conditionalFormatting>
  <conditionalFormatting sqref="D53 D56 D58 D60 D63 D65 D71 D74 D76 D78 D81 D83 D87 D91 D50">
    <cfRule type="cellIs" dxfId="318" priority="686" operator="between">
      <formula>10</formula>
      <formula>99</formula>
    </cfRule>
    <cfRule type="cellIs" dxfId="317" priority="687" operator="between">
      <formula>0</formula>
      <formula>9</formula>
    </cfRule>
  </conditionalFormatting>
  <conditionalFormatting sqref="A345:C348">
    <cfRule type="expression" dxfId="316" priority="650">
      <formula>IF(A345&gt;9,FALSE,TRUE)</formula>
    </cfRule>
  </conditionalFormatting>
  <conditionalFormatting sqref="D345:D350">
    <cfRule type="cellIs" dxfId="315" priority="648" operator="between">
      <formula>10</formula>
      <formula>99</formula>
    </cfRule>
    <cfRule type="cellIs" dxfId="314" priority="649" operator="between">
      <formula>0</formula>
      <formula>9</formula>
    </cfRule>
  </conditionalFormatting>
  <conditionalFormatting sqref="A363:C363">
    <cfRule type="expression" dxfId="313" priority="647">
      <formula>IF(A363&gt;9,FALSE,TRUE)</formula>
    </cfRule>
  </conditionalFormatting>
  <conditionalFormatting sqref="D363">
    <cfRule type="cellIs" dxfId="312" priority="645" operator="between">
      <formula>10</formula>
      <formula>99</formula>
    </cfRule>
    <cfRule type="cellIs" dxfId="311" priority="646" operator="between">
      <formula>0</formula>
      <formula>9</formula>
    </cfRule>
  </conditionalFormatting>
  <conditionalFormatting sqref="B391 A391:A392 C391:C392 A389:C390">
    <cfRule type="expression" dxfId="310" priority="614">
      <formula>IF(A389&gt;9,FALSE,TRUE)</formula>
    </cfRule>
  </conditionalFormatting>
  <conditionalFormatting sqref="D389:D392">
    <cfRule type="cellIs" dxfId="309" priority="612" operator="between">
      <formula>10</formula>
      <formula>99</formula>
    </cfRule>
    <cfRule type="cellIs" dxfId="308" priority="613" operator="between">
      <formula>0</formula>
      <formula>9</formula>
    </cfRule>
  </conditionalFormatting>
  <conditionalFormatting sqref="A380:C380">
    <cfRule type="expression" dxfId="307" priority="629">
      <formula>IF(A380&gt;9,FALSE,TRUE)</formula>
    </cfRule>
  </conditionalFormatting>
  <conditionalFormatting sqref="D380">
    <cfRule type="cellIs" dxfId="306" priority="627" operator="between">
      <formula>10</formula>
      <formula>99</formula>
    </cfRule>
    <cfRule type="cellIs" dxfId="305" priority="628" operator="between">
      <formula>0</formula>
      <formula>9</formula>
    </cfRule>
  </conditionalFormatting>
  <conditionalFormatting sqref="A400:C400">
    <cfRule type="expression" dxfId="304" priority="605">
      <formula>IF(A400&gt;9,FALSE,TRUE)</formula>
    </cfRule>
  </conditionalFormatting>
  <conditionalFormatting sqref="D383">
    <cfRule type="cellIs" dxfId="303" priority="621" operator="between">
      <formula>10</formula>
      <formula>99</formula>
    </cfRule>
    <cfRule type="cellIs" dxfId="302" priority="622" operator="between">
      <formula>0</formula>
      <formula>9</formula>
    </cfRule>
  </conditionalFormatting>
  <conditionalFormatting sqref="A382:C382">
    <cfRule type="expression" dxfId="301" priority="620">
      <formula>IF(A382&gt;9,FALSE,TRUE)</formula>
    </cfRule>
  </conditionalFormatting>
  <conditionalFormatting sqref="D382">
    <cfRule type="cellIs" dxfId="300" priority="618" operator="between">
      <formula>10</formula>
      <formula>99</formula>
    </cfRule>
    <cfRule type="cellIs" dxfId="299" priority="619" operator="between">
      <formula>0</formula>
      <formula>9</formula>
    </cfRule>
  </conditionalFormatting>
  <conditionalFormatting sqref="A386:C386">
    <cfRule type="expression" dxfId="298" priority="611">
      <formula>IF(A386&gt;9,FALSE,TRUE)</formula>
    </cfRule>
  </conditionalFormatting>
  <conditionalFormatting sqref="D386">
    <cfRule type="cellIs" dxfId="297" priority="609" operator="between">
      <formula>10</formula>
      <formula>99</formula>
    </cfRule>
    <cfRule type="cellIs" dxfId="296" priority="610" operator="between">
      <formula>0</formula>
      <formula>9</formula>
    </cfRule>
  </conditionalFormatting>
  <conditionalFormatting sqref="A388:C388">
    <cfRule type="expression" dxfId="295" priority="608">
      <formula>IF(A388&gt;9,FALSE,TRUE)</formula>
    </cfRule>
  </conditionalFormatting>
  <conditionalFormatting sqref="D388">
    <cfRule type="cellIs" dxfId="294" priority="606" operator="between">
      <formula>10</formula>
      <formula>99</formula>
    </cfRule>
    <cfRule type="cellIs" dxfId="293" priority="607" operator="between">
      <formula>0</formula>
      <formula>9</formula>
    </cfRule>
  </conditionalFormatting>
  <conditionalFormatting sqref="A394:C394">
    <cfRule type="expression" dxfId="292" priority="602">
      <formula>IF(A394&gt;9,FALSE,TRUE)</formula>
    </cfRule>
  </conditionalFormatting>
  <conditionalFormatting sqref="D400">
    <cfRule type="cellIs" dxfId="291" priority="603" operator="between">
      <formula>10</formula>
      <formula>99</formula>
    </cfRule>
    <cfRule type="cellIs" dxfId="290" priority="604" operator="between">
      <formula>0</formula>
      <formula>9</formula>
    </cfRule>
  </conditionalFormatting>
  <conditionalFormatting sqref="D394">
    <cfRule type="cellIs" dxfId="289" priority="600" operator="between">
      <formula>10</formula>
      <formula>99</formula>
    </cfRule>
    <cfRule type="cellIs" dxfId="288" priority="601" operator="between">
      <formula>0</formula>
      <formula>9</formula>
    </cfRule>
  </conditionalFormatting>
  <conditionalFormatting sqref="A398:C398">
    <cfRule type="expression" dxfId="287" priority="599">
      <formula>IF(A398&gt;9,FALSE,TRUE)</formula>
    </cfRule>
  </conditionalFormatting>
  <conditionalFormatting sqref="D398">
    <cfRule type="cellIs" dxfId="286" priority="597" operator="between">
      <formula>10</formula>
      <formula>99</formula>
    </cfRule>
    <cfRule type="cellIs" dxfId="285" priority="598" operator="between">
      <formula>0</formula>
      <formula>9</formula>
    </cfRule>
  </conditionalFormatting>
  <conditionalFormatting sqref="A432:C432">
    <cfRule type="expression" dxfId="284" priority="590">
      <formula>IF(A432&gt;9,FALSE,TRUE)</formula>
    </cfRule>
  </conditionalFormatting>
  <conditionalFormatting sqref="D432">
    <cfRule type="cellIs" dxfId="283" priority="588" operator="between">
      <formula>10</formula>
      <formula>99</formula>
    </cfRule>
    <cfRule type="cellIs" dxfId="282" priority="589" operator="between">
      <formula>0</formula>
      <formula>9</formula>
    </cfRule>
  </conditionalFormatting>
  <conditionalFormatting sqref="A454:C454">
    <cfRule type="expression" dxfId="281" priority="572">
      <formula>IF(A454&gt;9,FALSE,TRUE)</formula>
    </cfRule>
  </conditionalFormatting>
  <conditionalFormatting sqref="D454">
    <cfRule type="cellIs" dxfId="280" priority="570" operator="between">
      <formula>10</formula>
      <formula>99</formula>
    </cfRule>
    <cfRule type="cellIs" dxfId="279" priority="571" operator="between">
      <formula>0</formula>
      <formula>9</formula>
    </cfRule>
  </conditionalFormatting>
  <conditionalFormatting sqref="A461:C461">
    <cfRule type="expression" dxfId="278" priority="569">
      <formula>IF(A461&gt;9,FALSE,TRUE)</formula>
    </cfRule>
  </conditionalFormatting>
  <conditionalFormatting sqref="D461">
    <cfRule type="cellIs" dxfId="277" priority="567" operator="between">
      <formula>10</formula>
      <formula>99</formula>
    </cfRule>
    <cfRule type="cellIs" dxfId="276" priority="568" operator="between">
      <formula>0</formula>
      <formula>9</formula>
    </cfRule>
  </conditionalFormatting>
  <conditionalFormatting sqref="A349:C350 A353:C359">
    <cfRule type="expression" dxfId="275" priority="534">
      <formula>IF(A349&gt;9,FALSE,TRUE)</formula>
    </cfRule>
  </conditionalFormatting>
  <conditionalFormatting sqref="A130">
    <cfRule type="expression" dxfId="274" priority="478">
      <formula>IF(A130&gt;9,FALSE,TRUE)</formula>
    </cfRule>
  </conditionalFormatting>
  <conditionalFormatting sqref="D421">
    <cfRule type="cellIs" dxfId="273" priority="523" operator="between">
      <formula>10</formula>
      <formula>99</formula>
    </cfRule>
    <cfRule type="cellIs" dxfId="272" priority="524" operator="between">
      <formula>0</formula>
      <formula>9</formula>
    </cfRule>
  </conditionalFormatting>
  <conditionalFormatting sqref="B392">
    <cfRule type="expression" dxfId="271" priority="528">
      <formula>IF(B392&gt;9,FALSE,TRUE)</formula>
    </cfRule>
  </conditionalFormatting>
  <conditionalFormatting sqref="D35">
    <cfRule type="cellIs" dxfId="270" priority="502" operator="between">
      <formula>10</formula>
      <formula>99</formula>
    </cfRule>
    <cfRule type="cellIs" dxfId="269" priority="503" operator="between">
      <formula>0</formula>
      <formula>9</formula>
    </cfRule>
  </conditionalFormatting>
  <conditionalFormatting sqref="A421:C421">
    <cfRule type="expression" dxfId="268" priority="525">
      <formula>IF(A421&gt;9,FALSE,TRUE)</formula>
    </cfRule>
  </conditionalFormatting>
  <conditionalFormatting sqref="A35:C35">
    <cfRule type="expression" dxfId="267" priority="504">
      <formula>IF(A35&gt;9,FALSE,TRUE)</formula>
    </cfRule>
  </conditionalFormatting>
  <conditionalFormatting sqref="A33:C33">
    <cfRule type="expression" dxfId="266" priority="501">
      <formula>IF(A33&gt;9,FALSE,TRUE)</formula>
    </cfRule>
  </conditionalFormatting>
  <conditionalFormatting sqref="D33">
    <cfRule type="cellIs" dxfId="265" priority="499" operator="between">
      <formula>10</formula>
      <formula>99</formula>
    </cfRule>
    <cfRule type="cellIs" dxfId="264" priority="500" operator="between">
      <formula>0</formula>
      <formula>9</formula>
    </cfRule>
  </conditionalFormatting>
  <conditionalFormatting sqref="A38:C39">
    <cfRule type="expression" dxfId="263" priority="492">
      <formula>IF(A38&gt;9,FALSE,TRUE)</formula>
    </cfRule>
  </conditionalFormatting>
  <conditionalFormatting sqref="D38:D39">
    <cfRule type="cellIs" dxfId="262" priority="490" operator="between">
      <formula>10</formula>
      <formula>99</formula>
    </cfRule>
    <cfRule type="cellIs" dxfId="261" priority="491" operator="between">
      <formula>0</formula>
      <formula>9</formula>
    </cfRule>
  </conditionalFormatting>
  <conditionalFormatting sqref="A364:C364">
    <cfRule type="expression" dxfId="260" priority="453">
      <formula>IF(A364&gt;9,FALSE,TRUE)</formula>
    </cfRule>
  </conditionalFormatting>
  <conditionalFormatting sqref="D364">
    <cfRule type="cellIs" dxfId="259" priority="451" operator="between">
      <formula>10</formula>
      <formula>99</formula>
    </cfRule>
    <cfRule type="cellIs" dxfId="258" priority="452" operator="between">
      <formula>0</formula>
      <formula>9</formula>
    </cfRule>
  </conditionalFormatting>
  <conditionalFormatting sqref="A381:C381">
    <cfRule type="expression" dxfId="257" priority="447">
      <formula>IF(A381&gt;9,FALSE,TRUE)</formula>
    </cfRule>
  </conditionalFormatting>
  <conditionalFormatting sqref="D381">
    <cfRule type="cellIs" dxfId="256" priority="445" operator="between">
      <formula>10</formula>
      <formula>99</formula>
    </cfRule>
    <cfRule type="cellIs" dxfId="255" priority="446" operator="between">
      <formula>0</formula>
      <formula>9</formula>
    </cfRule>
  </conditionalFormatting>
  <conditionalFormatting sqref="A352:C352">
    <cfRule type="expression" dxfId="254" priority="457">
      <formula>IF(A352&gt;9,FALSE,TRUE)</formula>
    </cfRule>
  </conditionalFormatting>
  <conditionalFormatting sqref="D351:D359">
    <cfRule type="cellIs" dxfId="253" priority="455" operator="between">
      <formula>10</formula>
      <formula>99</formula>
    </cfRule>
    <cfRule type="cellIs" dxfId="252" priority="456" operator="between">
      <formula>0</formula>
      <formula>9</formula>
    </cfRule>
  </conditionalFormatting>
  <conditionalFormatting sqref="A351:C351">
    <cfRule type="expression" dxfId="251" priority="454">
      <formula>IF(A351&gt;9,FALSE,TRUE)</formula>
    </cfRule>
  </conditionalFormatting>
  <conditionalFormatting sqref="A384:C384">
    <cfRule type="expression" dxfId="250" priority="444">
      <formula>IF(A384&gt;9,FALSE,TRUE)</formula>
    </cfRule>
  </conditionalFormatting>
  <conditionalFormatting sqref="D384">
    <cfRule type="cellIs" dxfId="249" priority="442" operator="between">
      <formula>10</formula>
      <formula>99</formula>
    </cfRule>
    <cfRule type="cellIs" dxfId="248" priority="443" operator="between">
      <formula>0</formula>
      <formula>9</formula>
    </cfRule>
  </conditionalFormatting>
  <conditionalFormatting sqref="A387:C387">
    <cfRule type="expression" dxfId="247" priority="438">
      <formula>IF(A387&gt;9,FALSE,TRUE)</formula>
    </cfRule>
  </conditionalFormatting>
  <conditionalFormatting sqref="D387">
    <cfRule type="cellIs" dxfId="246" priority="436" operator="between">
      <formula>10</formula>
      <formula>99</formula>
    </cfRule>
    <cfRule type="cellIs" dxfId="245" priority="437" operator="between">
      <formula>0</formula>
      <formula>9</formula>
    </cfRule>
  </conditionalFormatting>
  <conditionalFormatting sqref="A395:C396">
    <cfRule type="expression" dxfId="244" priority="431">
      <formula>IF(A395&gt;9,FALSE,TRUE)</formula>
    </cfRule>
  </conditionalFormatting>
  <conditionalFormatting sqref="D395:D396">
    <cfRule type="cellIs" dxfId="243" priority="429" operator="between">
      <formula>10</formula>
      <formula>99</formula>
    </cfRule>
    <cfRule type="cellIs" dxfId="242" priority="430" operator="between">
      <formula>0</formula>
      <formula>9</formula>
    </cfRule>
  </conditionalFormatting>
  <conditionalFormatting sqref="C393 A393">
    <cfRule type="expression" dxfId="241" priority="435">
      <formula>IF(A393&gt;9,FALSE,TRUE)</formula>
    </cfRule>
  </conditionalFormatting>
  <conditionalFormatting sqref="D393">
    <cfRule type="cellIs" dxfId="240" priority="433" operator="between">
      <formula>10</formula>
      <formula>99</formula>
    </cfRule>
    <cfRule type="cellIs" dxfId="239" priority="434" operator="between">
      <formula>0</formula>
      <formula>9</formula>
    </cfRule>
  </conditionalFormatting>
  <conditionalFormatting sqref="A399:C399">
    <cfRule type="expression" dxfId="238" priority="428">
      <formula>IF(A399&gt;9,FALSE,TRUE)</formula>
    </cfRule>
  </conditionalFormatting>
  <conditionalFormatting sqref="D399">
    <cfRule type="cellIs" dxfId="237" priority="426" operator="between">
      <formula>10</formula>
      <formula>99</formula>
    </cfRule>
    <cfRule type="cellIs" dxfId="236" priority="427" operator="between">
      <formula>0</formula>
      <formula>9</formula>
    </cfRule>
  </conditionalFormatting>
  <conditionalFormatting sqref="A423:C423">
    <cfRule type="expression" dxfId="235" priority="407">
      <formula>IF(A423&gt;9,FALSE,TRUE)</formula>
    </cfRule>
  </conditionalFormatting>
  <conditionalFormatting sqref="D423">
    <cfRule type="cellIs" dxfId="234" priority="405" operator="between">
      <formula>10</formula>
      <formula>99</formula>
    </cfRule>
    <cfRule type="cellIs" dxfId="233" priority="406" operator="between">
      <formula>0</formula>
      <formula>9</formula>
    </cfRule>
  </conditionalFormatting>
  <conditionalFormatting sqref="B393">
    <cfRule type="expression" dxfId="232" priority="432">
      <formula>IF(B393&gt;9,FALSE,TRUE)</formula>
    </cfRule>
  </conditionalFormatting>
  <conditionalFormatting sqref="A433:C433">
    <cfRule type="expression" dxfId="231" priority="401">
      <formula>IF(A433&gt;9,FALSE,TRUE)</formula>
    </cfRule>
  </conditionalFormatting>
  <conditionalFormatting sqref="D433">
    <cfRule type="cellIs" dxfId="230" priority="399" operator="between">
      <formula>10</formula>
      <formula>99</formula>
    </cfRule>
    <cfRule type="cellIs" dxfId="229" priority="400" operator="between">
      <formula>0</formula>
      <formula>9</formula>
    </cfRule>
  </conditionalFormatting>
  <conditionalFormatting sqref="D419">
    <cfRule type="cellIs" dxfId="228" priority="414" operator="between">
      <formula>10</formula>
      <formula>99</formula>
    </cfRule>
    <cfRule type="cellIs" dxfId="227" priority="415" operator="between">
      <formula>0</formula>
      <formula>9</formula>
    </cfRule>
  </conditionalFormatting>
  <conditionalFormatting sqref="A419:C419">
    <cfRule type="expression" dxfId="226" priority="416">
      <formula>IF(A419&gt;9,FALSE,TRUE)</formula>
    </cfRule>
  </conditionalFormatting>
  <conditionalFormatting sqref="A92:C96">
    <cfRule type="expression" dxfId="225" priority="392">
      <formula>IF(A92&gt;9,FALSE,TRUE)</formula>
    </cfRule>
  </conditionalFormatting>
  <conditionalFormatting sqref="A410:C410">
    <cfRule type="expression" dxfId="224" priority="365">
      <formula>IF(A410&gt;9,FALSE,TRUE)</formula>
    </cfRule>
  </conditionalFormatting>
  <conditionalFormatting sqref="D410">
    <cfRule type="cellIs" dxfId="223" priority="363" operator="between">
      <formula>10</formula>
      <formula>99</formula>
    </cfRule>
    <cfRule type="cellIs" dxfId="222" priority="364" operator="between">
      <formula>0</formula>
      <formula>9</formula>
    </cfRule>
  </conditionalFormatting>
  <conditionalFormatting sqref="D92:D96">
    <cfRule type="cellIs" dxfId="221" priority="388" operator="between">
      <formula>10</formula>
      <formula>99</formula>
    </cfRule>
    <cfRule type="cellIs" dxfId="220" priority="389" operator="between">
      <formula>0</formula>
      <formula>9</formula>
    </cfRule>
  </conditionalFormatting>
  <conditionalFormatting sqref="D104:D111">
    <cfRule type="cellIs" dxfId="219" priority="385" operator="between">
      <formula>10</formula>
      <formula>99</formula>
    </cfRule>
    <cfRule type="cellIs" dxfId="218" priority="386" operator="between">
      <formula>0</formula>
      <formula>9</formula>
    </cfRule>
  </conditionalFormatting>
  <conditionalFormatting sqref="A104:C111">
    <cfRule type="expression" dxfId="217" priority="387">
      <formula>IF(A104&gt;9,FALSE,TRUE)</formula>
    </cfRule>
  </conditionalFormatting>
  <conditionalFormatting sqref="D473">
    <cfRule type="cellIs" dxfId="216" priority="382" operator="between">
      <formula>10</formula>
      <formula>99</formula>
    </cfRule>
    <cfRule type="cellIs" dxfId="215" priority="383" operator="between">
      <formula>0</formula>
      <formula>9</formula>
    </cfRule>
  </conditionalFormatting>
  <conditionalFormatting sqref="A473:C473">
    <cfRule type="expression" dxfId="214" priority="384">
      <formula>IF(A473&gt;9,FALSE,TRUE)</formula>
    </cfRule>
  </conditionalFormatting>
  <conditionalFormatting sqref="A442:C442 A445:C445 A448:C448">
    <cfRule type="expression" dxfId="213" priority="381">
      <formula>IF(A442&gt;9,FALSE,TRUE)</formula>
    </cfRule>
  </conditionalFormatting>
  <conditionalFormatting sqref="D442 D445 D448">
    <cfRule type="cellIs" dxfId="212" priority="379" operator="between">
      <formula>10</formula>
      <formula>99</formula>
    </cfRule>
    <cfRule type="cellIs" dxfId="211" priority="380" operator="between">
      <formula>0</formula>
      <formula>9</formula>
    </cfRule>
  </conditionalFormatting>
  <conditionalFormatting sqref="A482:C482">
    <cfRule type="expression" dxfId="210" priority="378">
      <formula>IF(A482&gt;9,FALSE,TRUE)</formula>
    </cfRule>
  </conditionalFormatting>
  <conditionalFormatting sqref="D482">
    <cfRule type="cellIs" dxfId="209" priority="376" operator="between">
      <formula>10</formula>
      <formula>99</formula>
    </cfRule>
    <cfRule type="cellIs" dxfId="208" priority="377" operator="between">
      <formula>0</formula>
      <formula>9</formula>
    </cfRule>
  </conditionalFormatting>
  <conditionalFormatting sqref="A185:C185">
    <cfRule type="expression" dxfId="207" priority="375">
      <formula>IF(A185&gt;9,FALSE,TRUE)</formula>
    </cfRule>
  </conditionalFormatting>
  <conditionalFormatting sqref="D186">
    <cfRule type="cellIs" dxfId="206" priority="371" operator="between">
      <formula>10</formula>
      <formula>99</formula>
    </cfRule>
    <cfRule type="cellIs" dxfId="205" priority="372" operator="between">
      <formula>0</formula>
      <formula>9</formula>
    </cfRule>
  </conditionalFormatting>
  <conditionalFormatting sqref="B131:C145 B147:C147">
    <cfRule type="expression" dxfId="204" priority="367">
      <formula>IF(B131&gt;9,FALSE,TRUE)</formula>
    </cfRule>
  </conditionalFormatting>
  <conditionalFormatting sqref="A131:A145 A147">
    <cfRule type="expression" dxfId="203" priority="366">
      <formula>IF(A131&gt;9,FALSE,TRUE)</formula>
    </cfRule>
  </conditionalFormatting>
  <conditionalFormatting sqref="A411:C411">
    <cfRule type="expression" dxfId="202" priority="362">
      <formula>IF(A411&gt;9,FALSE,TRUE)</formula>
    </cfRule>
  </conditionalFormatting>
  <conditionalFormatting sqref="D411">
    <cfRule type="cellIs" dxfId="201" priority="360" operator="between">
      <formula>10</formula>
      <formula>99</formula>
    </cfRule>
    <cfRule type="cellIs" dxfId="200" priority="361" operator="between">
      <formula>0</formula>
      <formula>9</formula>
    </cfRule>
  </conditionalFormatting>
  <conditionalFormatting sqref="A455:C457 A459:C460">
    <cfRule type="expression" dxfId="199" priority="341">
      <formula>IF(A455&gt;9,FALSE,TRUE)</formula>
    </cfRule>
  </conditionalFormatting>
  <conditionalFormatting sqref="D455:D457 D459:D460">
    <cfRule type="cellIs" dxfId="198" priority="339" operator="between">
      <formula>10</formula>
      <formula>99</formula>
    </cfRule>
    <cfRule type="cellIs" dxfId="197" priority="340" operator="between">
      <formula>0</formula>
      <formula>9</formula>
    </cfRule>
  </conditionalFormatting>
  <conditionalFormatting sqref="A429:C429">
    <cfRule type="expression" dxfId="196" priority="356">
      <formula>IF(A429&gt;9,FALSE,TRUE)</formula>
    </cfRule>
  </conditionalFormatting>
  <conditionalFormatting sqref="D429">
    <cfRule type="cellIs" dxfId="195" priority="354" operator="between">
      <formula>10</formula>
      <formula>99</formula>
    </cfRule>
    <cfRule type="cellIs" dxfId="194" priority="355" operator="between">
      <formula>0</formula>
      <formula>9</formula>
    </cfRule>
  </conditionalFormatting>
  <conditionalFormatting sqref="A443:C443 A446:C446">
    <cfRule type="expression" dxfId="193" priority="353">
      <formula>IF(A443&gt;9,FALSE,TRUE)</formula>
    </cfRule>
  </conditionalFormatting>
  <conditionalFormatting sqref="D443 D446">
    <cfRule type="cellIs" dxfId="192" priority="351" operator="between">
      <formula>10</formula>
      <formula>99</formula>
    </cfRule>
    <cfRule type="cellIs" dxfId="191" priority="352" operator="between">
      <formula>0</formula>
      <formula>9</formula>
    </cfRule>
  </conditionalFormatting>
  <conditionalFormatting sqref="A444:C444 A447:C447">
    <cfRule type="expression" dxfId="190" priority="350">
      <formula>IF(A444&gt;9,FALSE,TRUE)</formula>
    </cfRule>
  </conditionalFormatting>
  <conditionalFormatting sqref="D444 D447">
    <cfRule type="cellIs" dxfId="189" priority="348" operator="between">
      <formula>10</formula>
      <formula>99</formula>
    </cfRule>
    <cfRule type="cellIs" dxfId="188" priority="349" operator="between">
      <formula>0</formula>
      <formula>9</formula>
    </cfRule>
  </conditionalFormatting>
  <conditionalFormatting sqref="A449:C449">
    <cfRule type="expression" dxfId="187" priority="347">
      <formula>IF(A449&gt;9,FALSE,TRUE)</formula>
    </cfRule>
  </conditionalFormatting>
  <conditionalFormatting sqref="D449">
    <cfRule type="cellIs" dxfId="186" priority="345" operator="between">
      <formula>10</formula>
      <formula>99</formula>
    </cfRule>
    <cfRule type="cellIs" dxfId="185" priority="346" operator="between">
      <formula>0</formula>
      <formula>9</formula>
    </cfRule>
  </conditionalFormatting>
  <conditionalFormatting sqref="A436:C436">
    <cfRule type="expression" dxfId="184" priority="344">
      <formula>IF(A436&gt;9,FALSE,TRUE)</formula>
    </cfRule>
  </conditionalFormatting>
  <conditionalFormatting sqref="D436">
    <cfRule type="cellIs" dxfId="183" priority="342" operator="between">
      <formula>10</formula>
      <formula>99</formula>
    </cfRule>
    <cfRule type="cellIs" dxfId="182" priority="343" operator="between">
      <formula>0</formula>
      <formula>9</formula>
    </cfRule>
  </conditionalFormatting>
  <conditionalFormatting sqref="A516:C516">
    <cfRule type="expression" dxfId="181" priority="338">
      <formula>IF(A516&gt;9,FALSE,TRUE)</formula>
    </cfRule>
  </conditionalFormatting>
  <conditionalFormatting sqref="D516">
    <cfRule type="cellIs" dxfId="180" priority="336" operator="between">
      <formula>10</formula>
      <formula>99</formula>
    </cfRule>
    <cfRule type="cellIs" dxfId="179" priority="337" operator="between">
      <formula>0</formula>
      <formula>9</formula>
    </cfRule>
  </conditionalFormatting>
  <conditionalFormatting sqref="A22:C22">
    <cfRule type="expression" dxfId="178" priority="320">
      <formula>IF(A22&gt;9,FALSE,TRUE)</formula>
    </cfRule>
  </conditionalFormatting>
  <conditionalFormatting sqref="D22">
    <cfRule type="cellIs" dxfId="177" priority="318" operator="between">
      <formula>10</formula>
      <formula>99</formula>
    </cfRule>
    <cfRule type="cellIs" dxfId="176" priority="319" operator="between">
      <formula>0</formula>
      <formula>9</formula>
    </cfRule>
  </conditionalFormatting>
  <conditionalFormatting sqref="A367:C367">
    <cfRule type="expression" dxfId="175" priority="335">
      <formula>IF(A367&gt;9,FALSE,TRUE)</formula>
    </cfRule>
  </conditionalFormatting>
  <conditionalFormatting sqref="A49:C49">
    <cfRule type="expression" dxfId="174" priority="329">
      <formula>IF(A49&gt;9,FALSE,TRUE)</formula>
    </cfRule>
  </conditionalFormatting>
  <conditionalFormatting sqref="D49">
    <cfRule type="cellIs" dxfId="173" priority="327" operator="between">
      <formula>10</formula>
      <formula>99</formula>
    </cfRule>
    <cfRule type="cellIs" dxfId="172" priority="328" operator="between">
      <formula>0</formula>
      <formula>9</formula>
    </cfRule>
  </conditionalFormatting>
  <conditionalFormatting sqref="A40:C40">
    <cfRule type="expression" dxfId="171" priority="316">
      <formula>IF(A40&gt;9,FALSE,TRUE)</formula>
    </cfRule>
  </conditionalFormatting>
  <conditionalFormatting sqref="D40">
    <cfRule type="cellIs" dxfId="170" priority="314" operator="between">
      <formula>10</formula>
      <formula>99</formula>
    </cfRule>
    <cfRule type="cellIs" dxfId="169" priority="315" operator="between">
      <formula>0</formula>
      <formula>9</formula>
    </cfRule>
  </conditionalFormatting>
  <conditionalFormatting sqref="A97:C97">
    <cfRule type="expression" dxfId="168" priority="310">
      <formula>IF(A97&gt;9,FALSE,TRUE)</formula>
    </cfRule>
  </conditionalFormatting>
  <conditionalFormatting sqref="D97">
    <cfRule type="cellIs" dxfId="167" priority="308" operator="between">
      <formula>10</formula>
      <formula>99</formula>
    </cfRule>
    <cfRule type="cellIs" dxfId="166" priority="309" operator="between">
      <formula>0</formula>
      <formula>9</formula>
    </cfRule>
  </conditionalFormatting>
  <conditionalFormatting sqref="D146">
    <cfRule type="cellIs" dxfId="165" priority="303" operator="between">
      <formula>10</formula>
      <formula>99</formula>
    </cfRule>
    <cfRule type="cellIs" dxfId="164" priority="304" operator="between">
      <formula>0</formula>
      <formula>9</formula>
    </cfRule>
  </conditionalFormatting>
  <conditionalFormatting sqref="B146:C146">
    <cfRule type="expression" dxfId="163" priority="302">
      <formula>IF(B146&gt;9,FALSE,TRUE)</formula>
    </cfRule>
  </conditionalFormatting>
  <conditionalFormatting sqref="A146">
    <cfRule type="expression" dxfId="162" priority="301">
      <formula>IF(A146&gt;9,FALSE,TRUE)</formula>
    </cfRule>
  </conditionalFormatting>
  <conditionalFormatting sqref="D187">
    <cfRule type="cellIs" dxfId="161" priority="295" operator="between">
      <formula>10</formula>
      <formula>99</formula>
    </cfRule>
    <cfRule type="cellIs" dxfId="160" priority="296" operator="between">
      <formula>0</formula>
      <formula>9</formula>
    </cfRule>
  </conditionalFormatting>
  <conditionalFormatting sqref="A187:C187">
    <cfRule type="expression" dxfId="159" priority="294">
      <formula>IF(A187&gt;9,FALSE,TRUE)</formula>
    </cfRule>
  </conditionalFormatting>
  <conditionalFormatting sqref="D188">
    <cfRule type="cellIs" dxfId="158" priority="292" operator="between">
      <formula>10</formula>
      <formula>99</formula>
    </cfRule>
    <cfRule type="cellIs" dxfId="157" priority="293" operator="between">
      <formula>0</formula>
      <formula>9</formula>
    </cfRule>
  </conditionalFormatting>
  <conditionalFormatting sqref="A188:C188">
    <cfRule type="expression" dxfId="156" priority="291">
      <formula>IF(A188&gt;9,FALSE,TRUE)</formula>
    </cfRule>
  </conditionalFormatting>
  <conditionalFormatting sqref="A319:C319">
    <cfRule type="expression" dxfId="155" priority="275">
      <formula>IF(A319&gt;9,FALSE,TRUE)</formula>
    </cfRule>
  </conditionalFormatting>
  <conditionalFormatting sqref="D319">
    <cfRule type="cellIs" dxfId="154" priority="273" operator="between">
      <formula>10</formula>
      <formula>99</formula>
    </cfRule>
    <cfRule type="cellIs" dxfId="153" priority="274" operator="between">
      <formula>0</formula>
      <formula>9</formula>
    </cfRule>
  </conditionalFormatting>
  <conditionalFormatting sqref="A233:C233">
    <cfRule type="expression" dxfId="152" priority="287">
      <formula>IF(A233&gt;9,FALSE,TRUE)</formula>
    </cfRule>
  </conditionalFormatting>
  <conditionalFormatting sqref="D233">
    <cfRule type="cellIs" dxfId="151" priority="285" operator="between">
      <formula>10</formula>
      <formula>99</formula>
    </cfRule>
    <cfRule type="cellIs" dxfId="150" priority="286" operator="between">
      <formula>0</formula>
      <formula>9</formula>
    </cfRule>
  </conditionalFormatting>
  <conditionalFormatting sqref="A316:C316">
    <cfRule type="expression" dxfId="149" priority="284">
      <formula>IF(A316&gt;9,FALSE,TRUE)</formula>
    </cfRule>
  </conditionalFormatting>
  <conditionalFormatting sqref="D316">
    <cfRule type="cellIs" dxfId="148" priority="282" operator="between">
      <formula>10</formula>
      <formula>99</formula>
    </cfRule>
    <cfRule type="cellIs" dxfId="147" priority="283" operator="between">
      <formula>0</formula>
      <formula>9</formula>
    </cfRule>
  </conditionalFormatting>
  <conditionalFormatting sqref="A317:C317">
    <cfRule type="expression" dxfId="146" priority="281">
      <formula>IF(A317&gt;9,FALSE,TRUE)</formula>
    </cfRule>
  </conditionalFormatting>
  <conditionalFormatting sqref="D317">
    <cfRule type="cellIs" dxfId="145" priority="279" operator="between">
      <formula>10</formula>
      <formula>99</formula>
    </cfRule>
    <cfRule type="cellIs" dxfId="144" priority="280" operator="between">
      <formula>0</formula>
      <formula>9</formula>
    </cfRule>
  </conditionalFormatting>
  <conditionalFormatting sqref="A318:C318">
    <cfRule type="expression" dxfId="143" priority="278">
      <formula>IF(A318&gt;9,FALSE,TRUE)</formula>
    </cfRule>
  </conditionalFormatting>
  <conditionalFormatting sqref="D318">
    <cfRule type="cellIs" dxfId="142" priority="276" operator="between">
      <formula>10</formula>
      <formula>99</formula>
    </cfRule>
    <cfRule type="cellIs" dxfId="141" priority="277" operator="between">
      <formula>0</formula>
      <formula>9</formula>
    </cfRule>
  </conditionalFormatting>
  <conditionalFormatting sqref="A377:C377">
    <cfRule type="expression" dxfId="140" priority="260">
      <formula>IF(A377&gt;9,FALSE,TRUE)</formula>
    </cfRule>
  </conditionalFormatting>
  <conditionalFormatting sqref="D377">
    <cfRule type="cellIs" dxfId="139" priority="258" operator="between">
      <formula>10</formula>
      <formula>99</formula>
    </cfRule>
    <cfRule type="cellIs" dxfId="138" priority="259" operator="between">
      <formula>0</formula>
      <formula>9</formula>
    </cfRule>
  </conditionalFormatting>
  <conditionalFormatting sqref="A320:C320">
    <cfRule type="expression" dxfId="137" priority="272">
      <formula>IF(A320&gt;9,FALSE,TRUE)</formula>
    </cfRule>
  </conditionalFormatting>
  <conditionalFormatting sqref="D320">
    <cfRule type="cellIs" dxfId="136" priority="270" operator="between">
      <formula>10</formula>
      <formula>99</formula>
    </cfRule>
    <cfRule type="cellIs" dxfId="135" priority="271" operator="between">
      <formula>0</formula>
      <formula>9</formula>
    </cfRule>
  </conditionalFormatting>
  <conditionalFormatting sqref="A374:C374">
    <cfRule type="expression" dxfId="134" priority="269">
      <formula>IF(A374&gt;9,FALSE,TRUE)</formula>
    </cfRule>
  </conditionalFormatting>
  <conditionalFormatting sqref="D374">
    <cfRule type="cellIs" dxfId="133" priority="267" operator="between">
      <formula>10</formula>
      <formula>99</formula>
    </cfRule>
    <cfRule type="cellIs" dxfId="132" priority="268" operator="between">
      <formula>0</formula>
      <formula>9</formula>
    </cfRule>
  </conditionalFormatting>
  <conditionalFormatting sqref="A375:C375">
    <cfRule type="expression" dxfId="131" priority="266">
      <formula>IF(A375&gt;9,FALSE,TRUE)</formula>
    </cfRule>
  </conditionalFormatting>
  <conditionalFormatting sqref="D375">
    <cfRule type="cellIs" dxfId="130" priority="264" operator="between">
      <formula>10</formula>
      <formula>99</formula>
    </cfRule>
    <cfRule type="cellIs" dxfId="129" priority="265" operator="between">
      <formula>0</formula>
      <formula>9</formula>
    </cfRule>
  </conditionalFormatting>
  <conditionalFormatting sqref="A376:C376">
    <cfRule type="expression" dxfId="128" priority="263">
      <formula>IF(A376&gt;9,FALSE,TRUE)</formula>
    </cfRule>
  </conditionalFormatting>
  <conditionalFormatting sqref="D376">
    <cfRule type="cellIs" dxfId="127" priority="261" operator="between">
      <formula>10</formula>
      <formula>99</formula>
    </cfRule>
    <cfRule type="cellIs" dxfId="126" priority="262" operator="between">
      <formula>0</formula>
      <formula>9</formula>
    </cfRule>
  </conditionalFormatting>
  <conditionalFormatting sqref="A378:C378">
    <cfRule type="expression" dxfId="125" priority="257">
      <formula>IF(A378&gt;9,FALSE,TRUE)</formula>
    </cfRule>
  </conditionalFormatting>
  <conditionalFormatting sqref="D378">
    <cfRule type="cellIs" dxfId="124" priority="255" operator="between">
      <formula>10</formula>
      <formula>99</formula>
    </cfRule>
    <cfRule type="cellIs" dxfId="123" priority="256" operator="between">
      <formula>0</formula>
      <formula>9</formula>
    </cfRule>
  </conditionalFormatting>
  <conditionalFormatting sqref="A385:C385">
    <cfRule type="expression" dxfId="122" priority="254">
      <formula>IF(A385&gt;9,FALSE,TRUE)</formula>
    </cfRule>
  </conditionalFormatting>
  <conditionalFormatting sqref="D385">
    <cfRule type="cellIs" dxfId="121" priority="252" operator="between">
      <formula>10</formula>
      <formula>99</formula>
    </cfRule>
    <cfRule type="cellIs" dxfId="120" priority="253" operator="between">
      <formula>0</formula>
      <formula>9</formula>
    </cfRule>
  </conditionalFormatting>
  <conditionalFormatting sqref="A402:C402">
    <cfRule type="expression" dxfId="119" priority="248">
      <formula>IF(A402&gt;9,FALSE,TRUE)</formula>
    </cfRule>
  </conditionalFormatting>
  <conditionalFormatting sqref="D402">
    <cfRule type="cellIs" dxfId="118" priority="246" operator="between">
      <formula>10</formula>
      <formula>99</formula>
    </cfRule>
    <cfRule type="cellIs" dxfId="117" priority="247" operator="between">
      <formula>0</formula>
      <formula>9</formula>
    </cfRule>
  </conditionalFormatting>
  <conditionalFormatting sqref="A401:C401">
    <cfRule type="expression" dxfId="116" priority="251">
      <formula>IF(A401&gt;9,FALSE,TRUE)</formula>
    </cfRule>
  </conditionalFormatting>
  <conditionalFormatting sqref="D401">
    <cfRule type="cellIs" dxfId="115" priority="249" operator="between">
      <formula>10</formula>
      <formula>99</formula>
    </cfRule>
    <cfRule type="cellIs" dxfId="114" priority="250" operator="between">
      <formula>0</formula>
      <formula>9</formula>
    </cfRule>
  </conditionalFormatting>
  <conditionalFormatting sqref="A404:C404">
    <cfRule type="expression" dxfId="113" priority="236">
      <formula>IF(A404&gt;9,FALSE,TRUE)</formula>
    </cfRule>
  </conditionalFormatting>
  <conditionalFormatting sqref="D404">
    <cfRule type="cellIs" dxfId="112" priority="234" operator="between">
      <formula>10</formula>
      <formula>99</formula>
    </cfRule>
    <cfRule type="cellIs" dxfId="111" priority="235" operator="between">
      <formula>0</formula>
      <formula>9</formula>
    </cfRule>
  </conditionalFormatting>
  <conditionalFormatting sqref="A403:C403">
    <cfRule type="expression" dxfId="110" priority="239">
      <formula>IF(A403&gt;9,FALSE,TRUE)</formula>
    </cfRule>
  </conditionalFormatting>
  <conditionalFormatting sqref="D403">
    <cfRule type="cellIs" dxfId="109" priority="237" operator="between">
      <formula>10</formula>
      <formula>99</formula>
    </cfRule>
    <cfRule type="cellIs" dxfId="108" priority="238" operator="between">
      <formula>0</formula>
      <formula>9</formula>
    </cfRule>
  </conditionalFormatting>
  <conditionalFormatting sqref="A463:C463">
    <cfRule type="expression" dxfId="107" priority="224">
      <formula>IF(A463&gt;9,FALSE,TRUE)</formula>
    </cfRule>
  </conditionalFormatting>
  <conditionalFormatting sqref="D463">
    <cfRule type="cellIs" dxfId="106" priority="222" operator="between">
      <formula>10</formula>
      <formula>99</formula>
    </cfRule>
    <cfRule type="cellIs" dxfId="105" priority="223" operator="between">
      <formula>0</formula>
      <formula>9</formula>
    </cfRule>
  </conditionalFormatting>
  <conditionalFormatting sqref="A462:C462 A465:C466 A468:C469">
    <cfRule type="expression" dxfId="104" priority="227">
      <formula>IF(A462&gt;9,FALSE,TRUE)</formula>
    </cfRule>
  </conditionalFormatting>
  <conditionalFormatting sqref="D462 D465:D466 D468:D469">
    <cfRule type="cellIs" dxfId="103" priority="225" operator="between">
      <formula>10</formula>
      <formula>99</formula>
    </cfRule>
    <cfRule type="cellIs" dxfId="102" priority="226" operator="between">
      <formula>0</formula>
      <formula>9</formula>
    </cfRule>
  </conditionalFormatting>
  <conditionalFormatting sqref="A450:C450">
    <cfRule type="expression" dxfId="101" priority="230">
      <formula>IF(A450&gt;9,FALSE,TRUE)</formula>
    </cfRule>
  </conditionalFormatting>
  <conditionalFormatting sqref="D450">
    <cfRule type="cellIs" dxfId="100" priority="228" operator="between">
      <formula>10</formula>
      <formula>99</formula>
    </cfRule>
    <cfRule type="cellIs" dxfId="99" priority="229" operator="between">
      <formula>0</formula>
      <formula>9</formula>
    </cfRule>
  </conditionalFormatting>
  <conditionalFormatting sqref="A464:C464">
    <cfRule type="expression" dxfId="98" priority="221">
      <formula>IF(A464&gt;9,FALSE,TRUE)</formula>
    </cfRule>
  </conditionalFormatting>
  <conditionalFormatting sqref="D464">
    <cfRule type="cellIs" dxfId="97" priority="219" operator="between">
      <formula>10</formula>
      <formula>99</formula>
    </cfRule>
    <cfRule type="cellIs" dxfId="96" priority="220" operator="between">
      <formula>0</formula>
      <formula>9</formula>
    </cfRule>
  </conditionalFormatting>
  <conditionalFormatting sqref="A467:C467">
    <cfRule type="expression" dxfId="95" priority="218">
      <formula>IF(A467&gt;9,FALSE,TRUE)</formula>
    </cfRule>
  </conditionalFormatting>
  <conditionalFormatting sqref="D467">
    <cfRule type="cellIs" dxfId="94" priority="216" operator="between">
      <formula>10</formula>
      <formula>99</formula>
    </cfRule>
    <cfRule type="cellIs" dxfId="93" priority="217" operator="between">
      <formula>0</formula>
      <formula>9</formula>
    </cfRule>
  </conditionalFormatting>
  <conditionalFormatting sqref="C484:D484 D485:D486">
    <cfRule type="expression" dxfId="92" priority="210">
      <formula>IF(C484&gt;9,FALSE,TRUE)</formula>
    </cfRule>
  </conditionalFormatting>
  <conditionalFormatting sqref="A368:D368">
    <cfRule type="expression" dxfId="91" priority="209">
      <formula>IF(A368&gt;9,FALSE,TRUE)</formula>
    </cfRule>
  </conditionalFormatting>
  <conditionalFormatting sqref="A99:C99">
    <cfRule type="expression" dxfId="90" priority="208">
      <formula>IF(A99&gt;9,FALSE,TRUE)</formula>
    </cfRule>
  </conditionalFormatting>
  <conditionalFormatting sqref="D99">
    <cfRule type="cellIs" dxfId="89" priority="206" operator="between">
      <formula>10</formula>
      <formula>99</formula>
    </cfRule>
    <cfRule type="cellIs" dxfId="88" priority="207" operator="between">
      <formula>0</formula>
      <formula>9</formula>
    </cfRule>
  </conditionalFormatting>
  <conditionalFormatting sqref="A100:C100">
    <cfRule type="expression" dxfId="87" priority="205">
      <formula>IF(A100&gt;9,FALSE,TRUE)</formula>
    </cfRule>
  </conditionalFormatting>
  <conditionalFormatting sqref="D100">
    <cfRule type="cellIs" dxfId="86" priority="203" operator="between">
      <formula>10</formula>
      <formula>99</formula>
    </cfRule>
    <cfRule type="cellIs" dxfId="85" priority="204" operator="between">
      <formula>0</formula>
      <formula>9</formula>
    </cfRule>
  </conditionalFormatting>
  <conditionalFormatting sqref="A101:C101">
    <cfRule type="expression" dxfId="84" priority="202">
      <formula>IF(A101&gt;9,FALSE,TRUE)</formula>
    </cfRule>
  </conditionalFormatting>
  <conditionalFormatting sqref="D101">
    <cfRule type="cellIs" dxfId="83" priority="200" operator="between">
      <formula>10</formula>
      <formula>99</formula>
    </cfRule>
    <cfRule type="cellIs" dxfId="82" priority="201" operator="between">
      <formula>0</formula>
      <formula>9</formula>
    </cfRule>
  </conditionalFormatting>
  <conditionalFormatting sqref="A102:C102">
    <cfRule type="expression" dxfId="81" priority="199">
      <formula>IF(A102&gt;9,FALSE,TRUE)</formula>
    </cfRule>
  </conditionalFormatting>
  <conditionalFormatting sqref="D102">
    <cfRule type="cellIs" dxfId="80" priority="197" operator="between">
      <formula>10</formula>
      <formula>99</formula>
    </cfRule>
    <cfRule type="cellIs" dxfId="79" priority="198" operator="between">
      <formula>0</formula>
      <formula>9</formula>
    </cfRule>
  </conditionalFormatting>
  <conditionalFormatting sqref="A234:C234">
    <cfRule type="expression" dxfId="78" priority="196">
      <formula>IF(A234&gt;9,FALSE,TRUE)</formula>
    </cfRule>
  </conditionalFormatting>
  <conditionalFormatting sqref="D234">
    <cfRule type="cellIs" dxfId="77" priority="194" operator="between">
      <formula>10</formula>
      <formula>99</formula>
    </cfRule>
    <cfRule type="cellIs" dxfId="76" priority="195" operator="between">
      <formula>0</formula>
      <formula>9</formula>
    </cfRule>
  </conditionalFormatting>
  <conditionalFormatting sqref="A235:C235">
    <cfRule type="expression" dxfId="75" priority="193">
      <formula>IF(A235&gt;9,FALSE,TRUE)</formula>
    </cfRule>
  </conditionalFormatting>
  <conditionalFormatting sqref="D235">
    <cfRule type="cellIs" dxfId="74" priority="191" operator="between">
      <formula>10</formula>
      <formula>99</formula>
    </cfRule>
    <cfRule type="cellIs" dxfId="73" priority="192" operator="between">
      <formula>0</formula>
      <formula>9</formula>
    </cfRule>
  </conditionalFormatting>
  <conditionalFormatting sqref="A236:C236">
    <cfRule type="expression" dxfId="72" priority="190">
      <formula>IF(A236&gt;9,FALSE,TRUE)</formula>
    </cfRule>
  </conditionalFormatting>
  <conditionalFormatting sqref="D236">
    <cfRule type="cellIs" dxfId="71" priority="188" operator="between">
      <formula>10</formula>
      <formula>99</formula>
    </cfRule>
    <cfRule type="cellIs" dxfId="70" priority="189" operator="between">
      <formula>0</formula>
      <formula>9</formula>
    </cfRule>
  </conditionalFormatting>
  <conditionalFormatting sqref="A237:C237">
    <cfRule type="expression" dxfId="69" priority="187">
      <formula>IF(A237&gt;9,FALSE,TRUE)</formula>
    </cfRule>
  </conditionalFormatting>
  <conditionalFormatting sqref="D237">
    <cfRule type="cellIs" dxfId="68" priority="185" operator="between">
      <formula>10</formula>
      <formula>99</formula>
    </cfRule>
    <cfRule type="cellIs" dxfId="67" priority="186" operator="between">
      <formula>0</formula>
      <formula>9</formula>
    </cfRule>
  </conditionalFormatting>
  <conditionalFormatting sqref="A321:C321">
    <cfRule type="expression" dxfId="66" priority="184">
      <formula>IF(A321&gt;9,FALSE,TRUE)</formula>
    </cfRule>
  </conditionalFormatting>
  <conditionalFormatting sqref="D321">
    <cfRule type="cellIs" dxfId="65" priority="182" operator="between">
      <formula>10</formula>
      <formula>99</formula>
    </cfRule>
    <cfRule type="cellIs" dxfId="64" priority="183" operator="between">
      <formula>0</formula>
      <formula>9</formula>
    </cfRule>
  </conditionalFormatting>
  <conditionalFormatting sqref="A397:C397">
    <cfRule type="expression" dxfId="63" priority="181">
      <formula>IF(A397&gt;9,FALSE,TRUE)</formula>
    </cfRule>
  </conditionalFormatting>
  <conditionalFormatting sqref="D397">
    <cfRule type="cellIs" dxfId="62" priority="179" operator="between">
      <formula>10</formula>
      <formula>99</formula>
    </cfRule>
    <cfRule type="cellIs" dxfId="61" priority="180" operator="between">
      <formula>0</formula>
      <formula>9</formula>
    </cfRule>
  </conditionalFormatting>
  <conditionalFormatting sqref="A451:C451">
    <cfRule type="expression" dxfId="60" priority="178">
      <formula>IF(A451&gt;9,FALSE,TRUE)</formula>
    </cfRule>
  </conditionalFormatting>
  <conditionalFormatting sqref="D451">
    <cfRule type="cellIs" dxfId="59" priority="176" operator="between">
      <formula>10</formula>
      <formula>99</formula>
    </cfRule>
    <cfRule type="cellIs" dxfId="58" priority="177" operator="between">
      <formula>0</formula>
      <formula>9</formula>
    </cfRule>
  </conditionalFormatting>
  <conditionalFormatting sqref="A452:C452">
    <cfRule type="expression" dxfId="57" priority="175">
      <formula>IF(A452&gt;9,FALSE,TRUE)</formula>
    </cfRule>
  </conditionalFormatting>
  <conditionalFormatting sqref="D452">
    <cfRule type="cellIs" dxfId="56" priority="173" operator="between">
      <formula>10</formula>
      <formula>99</formula>
    </cfRule>
    <cfRule type="cellIs" dxfId="55" priority="174" operator="between">
      <formula>0</formula>
      <formula>9</formula>
    </cfRule>
  </conditionalFormatting>
  <conditionalFormatting sqref="A453:C453">
    <cfRule type="expression" dxfId="54" priority="172">
      <formula>IF(A453&gt;9,FALSE,TRUE)</formula>
    </cfRule>
  </conditionalFormatting>
  <conditionalFormatting sqref="D453">
    <cfRule type="cellIs" dxfId="53" priority="170" operator="between">
      <formula>10</formula>
      <formula>99</formula>
    </cfRule>
    <cfRule type="cellIs" dxfId="52" priority="171" operator="between">
      <formula>0</formula>
      <formula>9</formula>
    </cfRule>
  </conditionalFormatting>
  <conditionalFormatting sqref="A485:B485">
    <cfRule type="expression" dxfId="51" priority="169">
      <formula>IF(A485&gt;9,FALSE,TRUE)</formula>
    </cfRule>
  </conditionalFormatting>
  <conditionalFormatting sqref="C485">
    <cfRule type="expression" dxfId="50" priority="168">
      <formula>IF(C485&gt;9,FALSE,TRUE)</formula>
    </cfRule>
  </conditionalFormatting>
  <conditionalFormatting sqref="A190:C190">
    <cfRule type="expression" dxfId="49" priority="148">
      <formula>IF(A190&gt;9,FALSE,TRUE)</formula>
    </cfRule>
  </conditionalFormatting>
  <conditionalFormatting sqref="C486:C487">
    <cfRule type="expression" dxfId="48" priority="166">
      <formula>IF(C486&gt;9,FALSE,TRUE)</formula>
    </cfRule>
  </conditionalFormatting>
  <conditionalFormatting sqref="D424">
    <cfRule type="cellIs" dxfId="47" priority="163" operator="between">
      <formula>10</formula>
      <formula>99</formula>
    </cfRule>
    <cfRule type="cellIs" dxfId="46" priority="164" operator="between">
      <formula>0</formula>
      <formula>9</formula>
    </cfRule>
  </conditionalFormatting>
  <conditionalFormatting sqref="A424:C424">
    <cfRule type="expression" dxfId="45" priority="165">
      <formula>IF(A424&gt;9,FALSE,TRUE)</formula>
    </cfRule>
  </conditionalFormatting>
  <conditionalFormatting sqref="D425">
    <cfRule type="cellIs" dxfId="44" priority="160" operator="between">
      <formula>10</formula>
      <formula>99</formula>
    </cfRule>
    <cfRule type="cellIs" dxfId="43" priority="161" operator="between">
      <formula>0</formula>
      <formula>9</formula>
    </cfRule>
  </conditionalFormatting>
  <conditionalFormatting sqref="A425:C425">
    <cfRule type="expression" dxfId="42" priority="162">
      <formula>IF(A425&gt;9,FALSE,TRUE)</formula>
    </cfRule>
  </conditionalFormatting>
  <conditionalFormatting sqref="A103:C103">
    <cfRule type="expression" dxfId="41" priority="156">
      <formula>IF(A103&gt;9,FALSE,TRUE)</formula>
    </cfRule>
  </conditionalFormatting>
  <conditionalFormatting sqref="D103">
    <cfRule type="cellIs" dxfId="40" priority="154" operator="between">
      <formula>10</formula>
      <formula>99</formula>
    </cfRule>
    <cfRule type="cellIs" dxfId="39" priority="155" operator="between">
      <formula>0</formula>
      <formula>9</formula>
    </cfRule>
  </conditionalFormatting>
  <conditionalFormatting sqref="D189">
    <cfRule type="cellIs" dxfId="38" priority="152" operator="between">
      <formula>10</formula>
      <formula>99</formula>
    </cfRule>
    <cfRule type="cellIs" dxfId="37" priority="153" operator="between">
      <formula>0</formula>
      <formula>9</formula>
    </cfRule>
  </conditionalFormatting>
  <conditionalFormatting sqref="A189:C189">
    <cfRule type="expression" dxfId="36" priority="151">
      <formula>IF(A189&gt;9,FALSE,TRUE)</formula>
    </cfRule>
  </conditionalFormatting>
  <conditionalFormatting sqref="D190">
    <cfRule type="cellIs" dxfId="35" priority="149" operator="between">
      <formula>10</formula>
      <formula>99</formula>
    </cfRule>
    <cfRule type="cellIs" dxfId="34" priority="150" operator="between">
      <formula>0</formula>
      <formula>9</formula>
    </cfRule>
  </conditionalFormatting>
  <conditionalFormatting sqref="A192:C192">
    <cfRule type="expression" dxfId="33" priority="142">
      <formula>IF(A192&gt;9,FALSE,TRUE)</formula>
    </cfRule>
  </conditionalFormatting>
  <conditionalFormatting sqref="D191">
    <cfRule type="cellIs" dxfId="32" priority="146" operator="between">
      <formula>10</formula>
      <formula>99</formula>
    </cfRule>
    <cfRule type="cellIs" dxfId="31" priority="147" operator="between">
      <formula>0</formula>
      <formula>9</formula>
    </cfRule>
  </conditionalFormatting>
  <conditionalFormatting sqref="A191:C191">
    <cfRule type="expression" dxfId="30" priority="145">
      <formula>IF(A191&gt;9,FALSE,TRUE)</formula>
    </cfRule>
  </conditionalFormatting>
  <conditionalFormatting sqref="D192">
    <cfRule type="cellIs" dxfId="29" priority="143" operator="between">
      <formula>10</formula>
      <formula>99</formula>
    </cfRule>
    <cfRule type="cellIs" dxfId="28" priority="144" operator="between">
      <formula>0</formula>
      <formula>9</formula>
    </cfRule>
  </conditionalFormatting>
  <conditionalFormatting sqref="A194:C210">
    <cfRule type="expression" dxfId="27" priority="136">
      <formula>IF(A194&gt;9,FALSE,TRUE)</formula>
    </cfRule>
  </conditionalFormatting>
  <conditionalFormatting sqref="D193">
    <cfRule type="cellIs" dxfId="26" priority="140" operator="between">
      <formula>10</formula>
      <formula>99</formula>
    </cfRule>
    <cfRule type="cellIs" dxfId="25" priority="141" operator="between">
      <formula>0</formula>
      <formula>9</formula>
    </cfRule>
  </conditionalFormatting>
  <conditionalFormatting sqref="A193:C193">
    <cfRule type="expression" dxfId="24" priority="139">
      <formula>IF(A193&gt;9,FALSE,TRUE)</formula>
    </cfRule>
  </conditionalFormatting>
  <conditionalFormatting sqref="D194:D210">
    <cfRule type="cellIs" dxfId="23" priority="137" operator="between">
      <formula>10</formula>
      <formula>99</formula>
    </cfRule>
    <cfRule type="cellIs" dxfId="22" priority="138" operator="between">
      <formula>0</formula>
      <formula>9</formula>
    </cfRule>
  </conditionalFormatting>
  <conditionalFormatting sqref="A238:C238">
    <cfRule type="expression" dxfId="21" priority="135">
      <formula>IF(A238&gt;9,FALSE,TRUE)</formula>
    </cfRule>
  </conditionalFormatting>
  <conditionalFormatting sqref="D238">
    <cfRule type="cellIs" dxfId="20" priority="133" operator="between">
      <formula>10</formula>
      <formula>99</formula>
    </cfRule>
    <cfRule type="cellIs" dxfId="19" priority="134" operator="between">
      <formula>0</formula>
      <formula>9</formula>
    </cfRule>
  </conditionalFormatting>
  <conditionalFormatting sqref="A322:C329">
    <cfRule type="expression" dxfId="18" priority="132">
      <formula>IF(A322&gt;9,FALSE,TRUE)</formula>
    </cfRule>
  </conditionalFormatting>
  <conditionalFormatting sqref="D322:D329">
    <cfRule type="cellIs" dxfId="17" priority="130" operator="between">
      <formula>10</formula>
      <formula>99</formula>
    </cfRule>
    <cfRule type="cellIs" dxfId="16" priority="131" operator="between">
      <formula>0</formula>
      <formula>9</formula>
    </cfRule>
  </conditionalFormatting>
  <conditionalFormatting sqref="D458">
    <cfRule type="cellIs" dxfId="15" priority="85" operator="between">
      <formula>10</formula>
      <formula>99</formula>
    </cfRule>
    <cfRule type="cellIs" dxfId="14" priority="86" operator="between">
      <formula>0</formula>
      <formula>9</formula>
    </cfRule>
  </conditionalFormatting>
  <conditionalFormatting sqref="A458:C458">
    <cfRule type="expression" dxfId="13" priority="87">
      <formula>IF(A458&gt;9,FALSE,TRUE)</formula>
    </cfRule>
  </conditionalFormatting>
  <conditionalFormatting sqref="D487">
    <cfRule type="expression" dxfId="12" priority="66">
      <formula>IF(D487&gt;9,FALSE,TRUE)</formula>
    </cfRule>
  </conditionalFormatting>
  <conditionalFormatting sqref="A486:B486">
    <cfRule type="expression" dxfId="11" priority="65">
      <formula>IF(A486&gt;9,FALSE,TRUE)</formula>
    </cfRule>
  </conditionalFormatting>
  <conditionalFormatting sqref="A487:B487">
    <cfRule type="expression" dxfId="10" priority="64">
      <formula>IF(A487&gt;9,FALSE,TRUE)</formula>
    </cfRule>
  </conditionalFormatting>
  <conditionalFormatting sqref="A406:C406">
    <cfRule type="expression" dxfId="9" priority="6">
      <formula>IF(A406&gt;9,FALSE,TRUE)</formula>
    </cfRule>
  </conditionalFormatting>
  <conditionalFormatting sqref="D406">
    <cfRule type="cellIs" dxfId="8" priority="4" operator="between">
      <formula>10</formula>
      <formula>99</formula>
    </cfRule>
    <cfRule type="cellIs" dxfId="7" priority="5" operator="between">
      <formula>0</formula>
      <formula>9</formula>
    </cfRule>
  </conditionalFormatting>
  <conditionalFormatting sqref="A405:C405">
    <cfRule type="expression" dxfId="6" priority="9">
      <formula>IF(A405&gt;9,FALSE,TRUE)</formula>
    </cfRule>
  </conditionalFormatting>
  <conditionalFormatting sqref="D405">
    <cfRule type="cellIs" dxfId="5" priority="7" operator="between">
      <formula>10</formula>
      <formula>99</formula>
    </cfRule>
    <cfRule type="cellIs" dxfId="4" priority="8" operator="between">
      <formula>0</formula>
      <formula>9</formula>
    </cfRule>
  </conditionalFormatting>
  <conditionalFormatting sqref="A407:C407">
    <cfRule type="expression" dxfId="3" priority="3">
      <formula>IF(A407&gt;9,FALSE,TRUE)</formula>
    </cfRule>
  </conditionalFormatting>
  <conditionalFormatting sqref="D407">
    <cfRule type="cellIs" dxfId="2" priority="1" operator="between">
      <formula>10</formula>
      <formula>99</formula>
    </cfRule>
    <cfRule type="cellIs" dxfId="1" priority="2" operator="between">
      <formula>0</formula>
      <formula>9</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ignoredErrors>
    <ignoredError sqref="A408"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DESPLEGABLES!$A$2:$A$226</xm:f>
          </x14:formula1>
          <xm:sqref>E5:G5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IW56"/>
  <sheetViews>
    <sheetView showGridLines="0" tabSelected="1" zoomScaleNormal="100" workbookViewId="0">
      <selection activeCell="A15" sqref="A15:A16"/>
    </sheetView>
  </sheetViews>
  <sheetFormatPr baseColWidth="10" defaultColWidth="0" defaultRowHeight="12.75" zeroHeight="1"/>
  <cols>
    <col min="1" max="1" width="5.85546875" style="287" customWidth="1"/>
    <col min="2" max="2" width="53.140625" style="287" customWidth="1"/>
    <col min="3" max="4" width="14.85546875" style="287" customWidth="1"/>
    <col min="5" max="5" width="16.28515625" style="287" customWidth="1"/>
    <col min="6" max="17" width="14.85546875" style="287" customWidth="1"/>
    <col min="18" max="16142" width="0.140625" style="287" customWidth="1"/>
    <col min="16143" max="16384" width="0" style="287" hidden="1"/>
  </cols>
  <sheetData>
    <row r="1" spans="1:257" s="2" customFormat="1" ht="11.25">
      <c r="A1" s="796" t="s">
        <v>0</v>
      </c>
      <c r="B1" s="796"/>
      <c r="C1" s="796"/>
      <c r="D1" s="796"/>
      <c r="E1" s="796"/>
      <c r="F1" s="796"/>
      <c r="G1" s="796"/>
      <c r="H1" s="796"/>
      <c r="I1" s="796"/>
      <c r="J1" s="796"/>
      <c r="K1" s="796"/>
      <c r="L1" s="796"/>
      <c r="M1" s="796"/>
      <c r="N1" s="796"/>
      <c r="O1" s="796"/>
      <c r="P1" s="796"/>
      <c r="Q1" s="796"/>
    </row>
    <row r="2" spans="1:257" s="2" customFormat="1" ht="11.25">
      <c r="A2" s="796" t="s">
        <v>77</v>
      </c>
      <c r="B2" s="796"/>
      <c r="C2" s="796"/>
      <c r="D2" s="796"/>
      <c r="E2" s="796"/>
      <c r="F2" s="796"/>
      <c r="G2" s="796"/>
      <c r="H2" s="796"/>
      <c r="I2" s="796"/>
      <c r="J2" s="796"/>
      <c r="K2" s="796"/>
      <c r="L2" s="796"/>
      <c r="M2" s="796"/>
      <c r="N2" s="796"/>
      <c r="O2" s="796"/>
      <c r="P2" s="796"/>
      <c r="Q2" s="796"/>
    </row>
    <row r="3" spans="1:257" s="2" customFormat="1" ht="11.25">
      <c r="A3" s="796" t="s">
        <v>739</v>
      </c>
      <c r="B3" s="796"/>
      <c r="C3" s="796"/>
      <c r="D3" s="796"/>
      <c r="E3" s="796"/>
      <c r="F3" s="796"/>
      <c r="G3" s="796"/>
      <c r="H3" s="796"/>
      <c r="I3" s="796"/>
      <c r="J3" s="796"/>
      <c r="K3" s="796"/>
      <c r="L3" s="796"/>
      <c r="M3" s="796"/>
      <c r="N3" s="796"/>
      <c r="O3" s="796"/>
      <c r="P3" s="796"/>
      <c r="Q3" s="796"/>
    </row>
    <row r="4" spans="1:257">
      <c r="A4" s="284"/>
      <c r="B4" s="285"/>
      <c r="C4" s="286"/>
      <c r="D4" s="286"/>
      <c r="E4" s="286"/>
      <c r="F4" s="286"/>
      <c r="G4" s="286"/>
    </row>
    <row r="5" spans="1:257" s="2" customFormat="1" ht="11.25">
      <c r="B5" s="1005" t="s">
        <v>34</v>
      </c>
      <c r="C5" s="1005"/>
      <c r="D5" s="996"/>
      <c r="E5" s="997"/>
      <c r="F5" s="997"/>
      <c r="G5" s="997"/>
      <c r="H5" s="997"/>
      <c r="I5" s="997"/>
      <c r="J5" s="997"/>
      <c r="K5" s="997"/>
      <c r="L5" s="997"/>
      <c r="M5" s="997"/>
      <c r="N5" s="997"/>
      <c r="O5" s="998"/>
    </row>
    <row r="6" spans="1:257" s="2" customFormat="1" ht="15" customHeight="1">
      <c r="B6" s="1006" t="s">
        <v>125</v>
      </c>
      <c r="C6" s="1006"/>
      <c r="D6" s="999" t="str">
        <f>IFERROR(VLOOKUP(D5,DESPLEGABLES!A1:B225,2,FALSE),"")</f>
        <v/>
      </c>
      <c r="E6" s="1000"/>
      <c r="F6" s="1000"/>
      <c r="G6" s="1000"/>
      <c r="H6" s="1000"/>
      <c r="I6" s="1000"/>
      <c r="J6" s="1000"/>
      <c r="K6" s="1000"/>
      <c r="L6" s="1000"/>
      <c r="M6" s="1000"/>
      <c r="N6" s="1000"/>
      <c r="O6" s="1001"/>
    </row>
    <row r="7" spans="1:257">
      <c r="A7" s="284"/>
      <c r="B7" s="288"/>
    </row>
    <row r="8" spans="1:257" ht="15.75">
      <c r="A8" s="294"/>
      <c r="B8" s="294"/>
      <c r="C8" s="1002" t="s">
        <v>769</v>
      </c>
      <c r="D8" s="1003"/>
      <c r="E8" s="1003"/>
      <c r="F8" s="1003"/>
      <c r="G8" s="1003"/>
      <c r="H8" s="1003"/>
      <c r="I8" s="1003"/>
      <c r="J8" s="1003"/>
      <c r="K8" s="1004"/>
      <c r="L8" s="310">
        <f>+'Formulario 1.1A - Cálculo I-E.P'!C8</f>
        <v>2024</v>
      </c>
      <c r="N8" s="468" t="s">
        <v>911</v>
      </c>
    </row>
    <row r="9" spans="1:257" ht="16.5" thickBot="1">
      <c r="A9" s="294"/>
      <c r="B9" s="294"/>
      <c r="M9" s="295"/>
    </row>
    <row r="10" spans="1:257" ht="20.25" customHeight="1" thickTop="1" thickBot="1">
      <c r="A10" s="994" t="s">
        <v>740</v>
      </c>
      <c r="B10" s="982"/>
      <c r="C10" s="982"/>
      <c r="D10" s="982"/>
      <c r="E10" s="995"/>
      <c r="F10" s="982" t="s">
        <v>741</v>
      </c>
      <c r="G10" s="982"/>
      <c r="H10" s="982"/>
      <c r="I10" s="982"/>
      <c r="J10" s="982"/>
      <c r="K10" s="982"/>
      <c r="L10" s="982"/>
      <c r="M10" s="982"/>
      <c r="N10" s="982"/>
      <c r="O10" s="982"/>
      <c r="P10" s="982"/>
      <c r="Q10" s="983"/>
      <c r="IW10" s="291"/>
    </row>
    <row r="11" spans="1:257" s="353" customFormat="1" ht="32.25" customHeight="1" thickTop="1" thickBot="1">
      <c r="A11" s="370"/>
      <c r="B11" s="371"/>
      <c r="C11" s="984" t="s">
        <v>743</v>
      </c>
      <c r="D11" s="984"/>
      <c r="E11" s="985"/>
      <c r="F11" s="984" t="s">
        <v>744</v>
      </c>
      <c r="G11" s="984"/>
      <c r="H11" s="984"/>
      <c r="I11" s="984"/>
      <c r="J11" s="984"/>
      <c r="K11" s="984"/>
      <c r="L11" s="986"/>
      <c r="M11" s="984" t="s">
        <v>745</v>
      </c>
      <c r="N11" s="984"/>
      <c r="O11" s="986"/>
      <c r="P11" s="354" t="s">
        <v>746</v>
      </c>
      <c r="Q11" s="355"/>
    </row>
    <row r="12" spans="1:257" s="353" customFormat="1" ht="17.25" customHeight="1" thickTop="1" thickBot="1">
      <c r="A12" s="380" t="s">
        <v>742</v>
      </c>
      <c r="B12" s="384" t="s">
        <v>773</v>
      </c>
      <c r="C12" s="385" t="s">
        <v>774</v>
      </c>
      <c r="D12" s="381" t="s">
        <v>775</v>
      </c>
      <c r="E12" s="386" t="s">
        <v>776</v>
      </c>
      <c r="F12" s="381" t="s">
        <v>777</v>
      </c>
      <c r="G12" s="387" t="s">
        <v>778</v>
      </c>
      <c r="H12" s="387" t="s">
        <v>779</v>
      </c>
      <c r="I12" s="387" t="s">
        <v>780</v>
      </c>
      <c r="J12" s="387" t="s">
        <v>781</v>
      </c>
      <c r="K12" s="387" t="s">
        <v>782</v>
      </c>
      <c r="L12" s="388" t="s">
        <v>783</v>
      </c>
      <c r="M12" s="381" t="s">
        <v>784</v>
      </c>
      <c r="N12" s="387" t="s">
        <v>785</v>
      </c>
      <c r="O12" s="388" t="s">
        <v>788</v>
      </c>
      <c r="P12" s="383" t="s">
        <v>786</v>
      </c>
      <c r="Q12" s="382" t="s">
        <v>787</v>
      </c>
    </row>
    <row r="13" spans="1:257" ht="67.5" customHeight="1" thickTop="1" thickBot="1">
      <c r="A13" s="362" t="s">
        <v>519</v>
      </c>
      <c r="B13" s="360" t="s">
        <v>747</v>
      </c>
      <c r="C13" s="369" t="s">
        <v>748</v>
      </c>
      <c r="D13" s="366" t="s">
        <v>749</v>
      </c>
      <c r="E13" s="356" t="s">
        <v>770</v>
      </c>
      <c r="F13" s="368" t="s">
        <v>750</v>
      </c>
      <c r="G13" s="367" t="s">
        <v>751</v>
      </c>
      <c r="H13" s="366" t="s">
        <v>752</v>
      </c>
      <c r="I13" s="366" t="s">
        <v>753</v>
      </c>
      <c r="J13" s="366" t="s">
        <v>754</v>
      </c>
      <c r="K13" s="366" t="s">
        <v>755</v>
      </c>
      <c r="L13" s="357" t="s">
        <v>756</v>
      </c>
      <c r="M13" s="364" t="s">
        <v>757</v>
      </c>
      <c r="N13" s="365" t="s">
        <v>758</v>
      </c>
      <c r="O13" s="357" t="s">
        <v>759</v>
      </c>
      <c r="P13" s="358" t="s">
        <v>760</v>
      </c>
      <c r="Q13" s="359" t="s">
        <v>771</v>
      </c>
    </row>
    <row r="14" spans="1:257" ht="12.75" customHeight="1" thickBot="1">
      <c r="A14" s="363" t="s">
        <v>742</v>
      </c>
      <c r="B14" s="361" t="s">
        <v>761</v>
      </c>
      <c r="C14" s="372">
        <f>+C15+C17+C19+C21+C23+C25+C27+C29</f>
        <v>0</v>
      </c>
      <c r="D14" s="373">
        <f>+D15+D17+D19+D21+D23+D25+D27+D29</f>
        <v>0</v>
      </c>
      <c r="E14" s="374">
        <f>C14+D14</f>
        <v>0</v>
      </c>
      <c r="F14" s="375">
        <f>F15</f>
        <v>0</v>
      </c>
      <c r="G14" s="373">
        <f>G17+G23</f>
        <v>0</v>
      </c>
      <c r="H14" s="373">
        <f>H29</f>
        <v>0</v>
      </c>
      <c r="I14" s="373">
        <f>I19</f>
        <v>0</v>
      </c>
      <c r="J14" s="373">
        <f>J19+J21</f>
        <v>0</v>
      </c>
      <c r="K14" s="373">
        <f>K19+K27</f>
        <v>0</v>
      </c>
      <c r="L14" s="376">
        <f>L15+L19+L21+L29</f>
        <v>0</v>
      </c>
      <c r="M14" s="377">
        <f>M17+M21</f>
        <v>0</v>
      </c>
      <c r="N14" s="378">
        <f>N19+N23</f>
        <v>0</v>
      </c>
      <c r="O14" s="376">
        <f>O17+O21</f>
        <v>0</v>
      </c>
      <c r="P14" s="379">
        <f>P25</f>
        <v>0</v>
      </c>
      <c r="Q14" s="376">
        <f>SUM(Q15:Q30)</f>
        <v>0</v>
      </c>
    </row>
    <row r="15" spans="1:257" ht="12.75" customHeight="1">
      <c r="A15" s="987">
        <v>1</v>
      </c>
      <c r="B15" s="989" t="s">
        <v>762</v>
      </c>
      <c r="C15" s="991"/>
      <c r="D15" s="992"/>
      <c r="E15" s="993">
        <f>C15+D15</f>
        <v>0</v>
      </c>
      <c r="F15" s="991"/>
      <c r="G15" s="931"/>
      <c r="H15" s="931"/>
      <c r="I15" s="931"/>
      <c r="J15" s="931"/>
      <c r="K15" s="933"/>
      <c r="L15" s="935"/>
      <c r="M15" s="1007"/>
      <c r="N15" s="924"/>
      <c r="O15" s="926"/>
      <c r="P15" s="930"/>
      <c r="Q15" s="981">
        <f>F15+L15</f>
        <v>0</v>
      </c>
    </row>
    <row r="16" spans="1:257" ht="12.75" customHeight="1">
      <c r="A16" s="988"/>
      <c r="B16" s="990"/>
      <c r="C16" s="964"/>
      <c r="D16" s="961"/>
      <c r="E16" s="965"/>
      <c r="F16" s="964"/>
      <c r="G16" s="932"/>
      <c r="H16" s="932"/>
      <c r="I16" s="932"/>
      <c r="J16" s="932"/>
      <c r="K16" s="934"/>
      <c r="L16" s="936"/>
      <c r="M16" s="940"/>
      <c r="N16" s="925"/>
      <c r="O16" s="927"/>
      <c r="P16" s="921"/>
      <c r="Q16" s="948"/>
    </row>
    <row r="17" spans="1:17" ht="12.75" customHeight="1">
      <c r="A17" s="949">
        <v>2</v>
      </c>
      <c r="B17" s="951" t="s">
        <v>763</v>
      </c>
      <c r="C17" s="977"/>
      <c r="D17" s="979"/>
      <c r="E17" s="957">
        <f>+C17+D17</f>
        <v>0</v>
      </c>
      <c r="F17" s="959"/>
      <c r="G17" s="975"/>
      <c r="H17" s="937"/>
      <c r="I17" s="937"/>
      <c r="J17" s="937"/>
      <c r="K17" s="937"/>
      <c r="L17" s="915"/>
      <c r="M17" s="971"/>
      <c r="N17" s="922"/>
      <c r="O17" s="928"/>
      <c r="P17" s="920"/>
      <c r="Q17" s="946">
        <f>G17+M17+O17</f>
        <v>0</v>
      </c>
    </row>
    <row r="18" spans="1:17" ht="12.75" customHeight="1">
      <c r="A18" s="962"/>
      <c r="B18" s="963"/>
      <c r="C18" s="978"/>
      <c r="D18" s="980"/>
      <c r="E18" s="965"/>
      <c r="F18" s="966"/>
      <c r="G18" s="976"/>
      <c r="H18" s="932"/>
      <c r="I18" s="932"/>
      <c r="J18" s="932"/>
      <c r="K18" s="932"/>
      <c r="L18" s="927"/>
      <c r="M18" s="972"/>
      <c r="N18" s="923"/>
      <c r="O18" s="929"/>
      <c r="P18" s="921"/>
      <c r="Q18" s="948"/>
    </row>
    <row r="19" spans="1:17" ht="12.75" customHeight="1">
      <c r="A19" s="949">
        <v>3</v>
      </c>
      <c r="B19" s="951" t="s">
        <v>764</v>
      </c>
      <c r="C19" s="953"/>
      <c r="D19" s="955"/>
      <c r="E19" s="957">
        <f>C19+D19</f>
        <v>0</v>
      </c>
      <c r="F19" s="959"/>
      <c r="G19" s="975"/>
      <c r="H19" s="937"/>
      <c r="I19" s="955"/>
      <c r="J19" s="955"/>
      <c r="K19" s="955"/>
      <c r="L19" s="944"/>
      <c r="M19" s="939"/>
      <c r="N19" s="973"/>
      <c r="O19" s="915"/>
      <c r="P19" s="920"/>
      <c r="Q19" s="946">
        <f>+L19+K19+J19+I19+N19+G19</f>
        <v>0</v>
      </c>
    </row>
    <row r="20" spans="1:17" ht="12.75" customHeight="1">
      <c r="A20" s="962"/>
      <c r="B20" s="963"/>
      <c r="C20" s="964"/>
      <c r="D20" s="961"/>
      <c r="E20" s="965"/>
      <c r="F20" s="966"/>
      <c r="G20" s="976"/>
      <c r="H20" s="932"/>
      <c r="I20" s="961"/>
      <c r="J20" s="961"/>
      <c r="K20" s="961"/>
      <c r="L20" s="936"/>
      <c r="M20" s="940"/>
      <c r="N20" s="974"/>
      <c r="O20" s="927"/>
      <c r="P20" s="921"/>
      <c r="Q20" s="948"/>
    </row>
    <row r="21" spans="1:17" ht="12.75" customHeight="1">
      <c r="A21" s="949">
        <v>4</v>
      </c>
      <c r="B21" s="951" t="s">
        <v>765</v>
      </c>
      <c r="C21" s="953"/>
      <c r="D21" s="955"/>
      <c r="E21" s="957">
        <f>C21+D21</f>
        <v>0</v>
      </c>
      <c r="F21" s="959"/>
      <c r="G21" s="937"/>
      <c r="H21" s="937"/>
      <c r="I21" s="937"/>
      <c r="J21" s="937"/>
      <c r="K21" s="937"/>
      <c r="L21" s="944"/>
      <c r="M21" s="971"/>
      <c r="N21" s="922"/>
      <c r="O21" s="928"/>
      <c r="P21" s="928"/>
      <c r="Q21" s="946">
        <f>+L21+M21+O21+P21</f>
        <v>0</v>
      </c>
    </row>
    <row r="22" spans="1:17" ht="12.75" customHeight="1">
      <c r="A22" s="962"/>
      <c r="B22" s="963"/>
      <c r="C22" s="964"/>
      <c r="D22" s="961"/>
      <c r="E22" s="965"/>
      <c r="F22" s="966"/>
      <c r="G22" s="932"/>
      <c r="H22" s="932"/>
      <c r="I22" s="932"/>
      <c r="J22" s="932"/>
      <c r="K22" s="932"/>
      <c r="L22" s="936"/>
      <c r="M22" s="972"/>
      <c r="N22" s="923"/>
      <c r="O22" s="929"/>
      <c r="P22" s="929"/>
      <c r="Q22" s="948"/>
    </row>
    <row r="23" spans="1:17" ht="12.75" customHeight="1">
      <c r="A23" s="949">
        <v>5</v>
      </c>
      <c r="B23" s="951" t="s">
        <v>766</v>
      </c>
      <c r="C23" s="953"/>
      <c r="D23" s="955"/>
      <c r="E23" s="957">
        <f>C23+D23</f>
        <v>0</v>
      </c>
      <c r="F23" s="959"/>
      <c r="G23" s="955"/>
      <c r="H23" s="937"/>
      <c r="I23" s="937"/>
      <c r="J23" s="937"/>
      <c r="K23" s="937"/>
      <c r="L23" s="915"/>
      <c r="M23" s="939"/>
      <c r="N23" s="969"/>
      <c r="O23" s="915"/>
      <c r="P23" s="920"/>
      <c r="Q23" s="946">
        <f>G23+N23</f>
        <v>0</v>
      </c>
    </row>
    <row r="24" spans="1:17" ht="12.75" customHeight="1">
      <c r="A24" s="962"/>
      <c r="B24" s="963"/>
      <c r="C24" s="964"/>
      <c r="D24" s="961"/>
      <c r="E24" s="965"/>
      <c r="F24" s="966"/>
      <c r="G24" s="961"/>
      <c r="H24" s="932"/>
      <c r="I24" s="932"/>
      <c r="J24" s="932"/>
      <c r="K24" s="932"/>
      <c r="L24" s="927"/>
      <c r="M24" s="940"/>
      <c r="N24" s="970"/>
      <c r="O24" s="927"/>
      <c r="P24" s="921"/>
      <c r="Q24" s="948"/>
    </row>
    <row r="25" spans="1:17" ht="12.75" customHeight="1">
      <c r="A25" s="949">
        <v>6</v>
      </c>
      <c r="B25" s="951" t="s">
        <v>767</v>
      </c>
      <c r="C25" s="953"/>
      <c r="D25" s="955"/>
      <c r="E25" s="957">
        <f>C25+D25</f>
        <v>0</v>
      </c>
      <c r="F25" s="959"/>
      <c r="G25" s="937"/>
      <c r="H25" s="937"/>
      <c r="I25" s="937"/>
      <c r="J25" s="937"/>
      <c r="K25" s="937"/>
      <c r="L25" s="915"/>
      <c r="M25" s="939"/>
      <c r="N25" s="942"/>
      <c r="O25" s="915"/>
      <c r="P25" s="967"/>
      <c r="Q25" s="946">
        <f>P25</f>
        <v>0</v>
      </c>
    </row>
    <row r="26" spans="1:17" ht="12.75" customHeight="1">
      <c r="A26" s="962"/>
      <c r="B26" s="963"/>
      <c r="C26" s="964"/>
      <c r="D26" s="961"/>
      <c r="E26" s="965"/>
      <c r="F26" s="966"/>
      <c r="G26" s="932"/>
      <c r="H26" s="932"/>
      <c r="I26" s="932"/>
      <c r="J26" s="932"/>
      <c r="K26" s="932"/>
      <c r="L26" s="927"/>
      <c r="M26" s="940"/>
      <c r="N26" s="925"/>
      <c r="O26" s="927"/>
      <c r="P26" s="968"/>
      <c r="Q26" s="948"/>
    </row>
    <row r="27" spans="1:17" ht="12.75" customHeight="1">
      <c r="A27" s="949">
        <v>7</v>
      </c>
      <c r="B27" s="951" t="s">
        <v>768</v>
      </c>
      <c r="C27" s="953"/>
      <c r="D27" s="955"/>
      <c r="E27" s="957">
        <f>C27+D27</f>
        <v>0</v>
      </c>
      <c r="F27" s="959"/>
      <c r="G27" s="937"/>
      <c r="H27" s="937"/>
      <c r="I27" s="937"/>
      <c r="J27" s="937"/>
      <c r="K27" s="955"/>
      <c r="L27" s="915"/>
      <c r="M27" s="939"/>
      <c r="N27" s="942"/>
      <c r="O27" s="915"/>
      <c r="P27" s="917"/>
      <c r="Q27" s="946">
        <f>K27</f>
        <v>0</v>
      </c>
    </row>
    <row r="28" spans="1:17" ht="12.75" customHeight="1">
      <c r="A28" s="962"/>
      <c r="B28" s="963"/>
      <c r="C28" s="964"/>
      <c r="D28" s="961"/>
      <c r="E28" s="965"/>
      <c r="F28" s="966"/>
      <c r="G28" s="932"/>
      <c r="H28" s="932"/>
      <c r="I28" s="932"/>
      <c r="J28" s="932"/>
      <c r="K28" s="961"/>
      <c r="L28" s="927"/>
      <c r="M28" s="940"/>
      <c r="N28" s="925"/>
      <c r="O28" s="927"/>
      <c r="P28" s="919"/>
      <c r="Q28" s="948"/>
    </row>
    <row r="29" spans="1:17" ht="12.75" customHeight="1">
      <c r="A29" s="949">
        <v>8</v>
      </c>
      <c r="B29" s="951" t="s">
        <v>772</v>
      </c>
      <c r="C29" s="953"/>
      <c r="D29" s="955"/>
      <c r="E29" s="957">
        <f>C29+D29</f>
        <v>0</v>
      </c>
      <c r="F29" s="959"/>
      <c r="G29" s="937"/>
      <c r="H29" s="955"/>
      <c r="I29" s="937"/>
      <c r="J29" s="937"/>
      <c r="K29" s="937"/>
      <c r="L29" s="944"/>
      <c r="M29" s="939"/>
      <c r="N29" s="942"/>
      <c r="O29" s="915"/>
      <c r="P29" s="917"/>
      <c r="Q29" s="946">
        <f>H29+L29</f>
        <v>0</v>
      </c>
    </row>
    <row r="30" spans="1:17" ht="12.75" customHeight="1" thickBot="1">
      <c r="A30" s="950"/>
      <c r="B30" s="952"/>
      <c r="C30" s="954"/>
      <c r="D30" s="956"/>
      <c r="E30" s="958"/>
      <c r="F30" s="960"/>
      <c r="G30" s="938"/>
      <c r="H30" s="956"/>
      <c r="I30" s="938"/>
      <c r="J30" s="938"/>
      <c r="K30" s="938"/>
      <c r="L30" s="945"/>
      <c r="M30" s="941"/>
      <c r="N30" s="943"/>
      <c r="O30" s="916"/>
      <c r="P30" s="918"/>
      <c r="Q30" s="947"/>
    </row>
    <row r="31" spans="1:17" ht="12.75" customHeight="1" thickTop="1"/>
    <row r="32" spans="1:17" ht="12.75" customHeight="1"/>
    <row r="33" spans="1:17" customFormat="1" ht="15">
      <c r="A33" s="391" t="s">
        <v>789</v>
      </c>
      <c r="B33" s="391"/>
      <c r="C33" s="391"/>
      <c r="D33" s="391"/>
      <c r="E33" s="391"/>
      <c r="F33" s="392"/>
      <c r="G33" s="391"/>
      <c r="H33" s="391"/>
      <c r="I33" s="391"/>
      <c r="J33" s="391"/>
      <c r="K33" s="391"/>
      <c r="L33" s="391"/>
      <c r="M33" s="391"/>
      <c r="N33" s="391"/>
      <c r="O33" s="391"/>
      <c r="P33" s="391"/>
      <c r="Q33" s="391"/>
    </row>
    <row r="34" spans="1:17" customFormat="1" ht="15">
      <c r="A34" s="393" t="s">
        <v>794</v>
      </c>
      <c r="B34" s="394"/>
      <c r="C34" s="395"/>
      <c r="D34" s="395"/>
      <c r="E34" s="395"/>
      <c r="F34" s="396"/>
      <c r="G34" s="395"/>
      <c r="H34" s="395"/>
      <c r="I34" s="395"/>
      <c r="J34" s="395"/>
      <c r="K34" s="395"/>
      <c r="L34" s="395"/>
      <c r="M34" s="395"/>
      <c r="N34" s="395"/>
      <c r="O34" s="395"/>
      <c r="P34" s="395"/>
      <c r="Q34" s="397"/>
    </row>
    <row r="35" spans="1:17" customFormat="1" ht="15">
      <c r="A35" s="398" t="s">
        <v>790</v>
      </c>
      <c r="C35" s="389"/>
      <c r="D35" s="389"/>
      <c r="E35" s="389"/>
      <c r="F35" s="390"/>
      <c r="G35" s="389"/>
      <c r="H35" s="389"/>
      <c r="I35" s="389"/>
      <c r="J35" s="389"/>
      <c r="K35" s="389"/>
      <c r="L35" s="389"/>
      <c r="M35" s="389"/>
      <c r="N35" s="389"/>
      <c r="O35" s="389"/>
      <c r="P35" s="389"/>
      <c r="Q35" s="399"/>
    </row>
    <row r="36" spans="1:17" customFormat="1" ht="15">
      <c r="A36" s="398" t="s">
        <v>791</v>
      </c>
      <c r="C36" s="389"/>
      <c r="D36" s="389"/>
      <c r="E36" s="389"/>
      <c r="F36" s="390"/>
      <c r="G36" s="389"/>
      <c r="H36" s="389"/>
      <c r="I36" s="389"/>
      <c r="J36" s="389"/>
      <c r="K36" s="389"/>
      <c r="L36" s="389"/>
      <c r="M36" s="389"/>
      <c r="N36" s="389"/>
      <c r="O36" s="389"/>
      <c r="P36" s="389"/>
      <c r="Q36" s="399"/>
    </row>
    <row r="37" spans="1:17" customFormat="1" ht="15">
      <c r="A37" s="398" t="s">
        <v>795</v>
      </c>
      <c r="C37" s="389"/>
      <c r="D37" s="389"/>
      <c r="E37" s="389"/>
      <c r="F37" s="390"/>
      <c r="G37" s="389"/>
      <c r="H37" s="389"/>
      <c r="I37" s="389"/>
      <c r="J37" s="389"/>
      <c r="K37" s="389"/>
      <c r="L37" s="389"/>
      <c r="M37" s="389"/>
      <c r="N37" s="389"/>
      <c r="O37" s="389"/>
      <c r="P37" s="389"/>
      <c r="Q37" s="399"/>
    </row>
    <row r="38" spans="1:17" customFormat="1" ht="15">
      <c r="A38" s="398" t="s">
        <v>792</v>
      </c>
      <c r="C38" s="389"/>
      <c r="D38" s="389"/>
      <c r="E38" s="389"/>
      <c r="F38" s="390"/>
      <c r="G38" s="389"/>
      <c r="H38" s="389"/>
      <c r="I38" s="389"/>
      <c r="J38" s="389"/>
      <c r="K38" s="389"/>
      <c r="L38" s="389"/>
      <c r="M38" s="389"/>
      <c r="N38" s="389"/>
      <c r="O38" s="389"/>
      <c r="P38" s="389"/>
      <c r="Q38" s="399"/>
    </row>
    <row r="39" spans="1:17" customFormat="1" ht="15">
      <c r="A39" s="398"/>
      <c r="C39" s="389"/>
      <c r="D39" s="389"/>
      <c r="E39" s="389"/>
      <c r="F39" s="410" t="s">
        <v>802</v>
      </c>
      <c r="G39" s="389"/>
      <c r="H39" s="389"/>
      <c r="I39" s="389"/>
      <c r="J39" s="389"/>
      <c r="K39" s="389"/>
      <c r="L39" s="389"/>
      <c r="M39" s="389"/>
      <c r="N39" s="389"/>
      <c r="O39" s="389"/>
      <c r="P39" s="389"/>
      <c r="Q39" s="399"/>
    </row>
    <row r="40" spans="1:17" customFormat="1" ht="15">
      <c r="A40" s="907" t="s">
        <v>796</v>
      </c>
      <c r="B40" s="903"/>
      <c r="C40" s="903"/>
      <c r="D40" s="903"/>
      <c r="E40" s="903"/>
      <c r="F40" s="902" t="s">
        <v>803</v>
      </c>
      <c r="G40" s="903"/>
      <c r="H40" s="903"/>
      <c r="I40" s="903"/>
      <c r="J40" s="903"/>
      <c r="K40" s="903"/>
      <c r="L40" s="903"/>
      <c r="M40" s="903"/>
      <c r="N40" s="903"/>
      <c r="O40" s="903"/>
      <c r="P40" s="903"/>
      <c r="Q40" s="904"/>
    </row>
    <row r="41" spans="1:17" customFormat="1" ht="42" customHeight="1">
      <c r="A41" s="907" t="s">
        <v>1879</v>
      </c>
      <c r="B41" s="903"/>
      <c r="C41" s="903"/>
      <c r="D41" s="903"/>
      <c r="E41" s="903"/>
      <c r="F41" s="902" t="s">
        <v>806</v>
      </c>
      <c r="G41" s="903"/>
      <c r="H41" s="903"/>
      <c r="I41" s="903"/>
      <c r="J41" s="903"/>
      <c r="K41" s="903"/>
      <c r="L41" s="903"/>
      <c r="M41" s="903"/>
      <c r="N41" s="903"/>
      <c r="O41" s="903"/>
      <c r="P41" s="903"/>
      <c r="Q41" s="904"/>
    </row>
    <row r="42" spans="1:17" customFormat="1" ht="25.5" customHeight="1">
      <c r="A42" s="907" t="s">
        <v>797</v>
      </c>
      <c r="B42" s="903"/>
      <c r="C42" s="903"/>
      <c r="D42" s="903"/>
      <c r="E42" s="908"/>
      <c r="F42" s="902" t="s">
        <v>804</v>
      </c>
      <c r="G42" s="903"/>
      <c r="H42" s="903"/>
      <c r="I42" s="903"/>
      <c r="J42" s="903"/>
      <c r="K42" s="903"/>
      <c r="L42" s="903"/>
      <c r="M42" s="903"/>
      <c r="N42" s="903"/>
      <c r="O42" s="903"/>
      <c r="P42" s="903"/>
      <c r="Q42" s="904"/>
    </row>
    <row r="43" spans="1:17" customFormat="1" ht="25.5" customHeight="1">
      <c r="A43" s="907" t="s">
        <v>798</v>
      </c>
      <c r="B43" s="903"/>
      <c r="C43" s="903"/>
      <c r="D43" s="903"/>
      <c r="E43" s="903"/>
      <c r="F43" s="912" t="s">
        <v>805</v>
      </c>
      <c r="G43" s="913"/>
      <c r="H43" s="913"/>
      <c r="I43" s="913"/>
      <c r="J43" s="913"/>
      <c r="K43" s="913"/>
      <c r="L43" s="913"/>
      <c r="M43" s="913"/>
      <c r="N43" s="913"/>
      <c r="O43" s="913"/>
      <c r="P43" s="913"/>
      <c r="Q43" s="914"/>
    </row>
    <row r="44" spans="1:17" customFormat="1" ht="21" customHeight="1">
      <c r="A44" s="907" t="s">
        <v>799</v>
      </c>
      <c r="B44" s="903"/>
      <c r="C44" s="903"/>
      <c r="D44" s="903"/>
      <c r="E44" s="903"/>
      <c r="F44" s="912" t="s">
        <v>793</v>
      </c>
      <c r="G44" s="913"/>
      <c r="H44" s="913"/>
      <c r="I44" s="913"/>
      <c r="J44" s="913"/>
      <c r="K44" s="913"/>
      <c r="L44" s="913"/>
      <c r="M44" s="913"/>
      <c r="N44" s="913"/>
      <c r="O44" s="913"/>
      <c r="P44" s="913"/>
      <c r="Q44" s="914"/>
    </row>
    <row r="45" spans="1:17" customFormat="1" ht="27" customHeight="1">
      <c r="A45" s="907" t="s">
        <v>811</v>
      </c>
      <c r="B45" s="903"/>
      <c r="C45" s="903"/>
      <c r="D45" s="903"/>
      <c r="E45" s="903"/>
      <c r="F45" s="912" t="s">
        <v>807</v>
      </c>
      <c r="G45" s="913"/>
      <c r="H45" s="913"/>
      <c r="I45" s="913"/>
      <c r="J45" s="913"/>
      <c r="K45" s="913"/>
      <c r="L45" s="913"/>
      <c r="M45" s="913"/>
      <c r="N45" s="913"/>
      <c r="O45" s="913"/>
      <c r="P45" s="913"/>
      <c r="Q45" s="914"/>
    </row>
    <row r="46" spans="1:17" customFormat="1" ht="27" customHeight="1">
      <c r="A46" s="907" t="s">
        <v>800</v>
      </c>
      <c r="B46" s="903"/>
      <c r="C46" s="903"/>
      <c r="D46" s="903"/>
      <c r="E46" s="908"/>
      <c r="F46" s="902" t="s">
        <v>808</v>
      </c>
      <c r="G46" s="903"/>
      <c r="H46" s="903"/>
      <c r="I46" s="903"/>
      <c r="J46" s="903"/>
      <c r="K46" s="903"/>
      <c r="L46" s="903"/>
      <c r="M46" s="903"/>
      <c r="N46" s="903"/>
      <c r="O46" s="903"/>
      <c r="P46" s="903"/>
      <c r="Q46" s="904"/>
    </row>
    <row r="47" spans="1:17" customFormat="1" ht="21.75" customHeight="1">
      <c r="A47" s="907" t="s">
        <v>801</v>
      </c>
      <c r="B47" s="903"/>
      <c r="C47" s="903"/>
      <c r="D47" s="903"/>
      <c r="E47" s="908"/>
      <c r="F47" s="905" t="s">
        <v>812</v>
      </c>
      <c r="G47" s="906"/>
      <c r="H47" s="287"/>
      <c r="I47" s="287"/>
      <c r="J47" s="287"/>
      <c r="K47" s="287"/>
      <c r="L47" s="287"/>
      <c r="M47" s="287"/>
      <c r="N47" s="287"/>
      <c r="O47" s="287"/>
      <c r="P47" s="287"/>
      <c r="Q47" s="289"/>
    </row>
    <row r="48" spans="1:17" customFormat="1" ht="15">
      <c r="A48" s="907"/>
      <c r="B48" s="903"/>
      <c r="C48" s="903"/>
      <c r="D48" s="903"/>
      <c r="E48" s="908"/>
      <c r="F48" s="902" t="s">
        <v>813</v>
      </c>
      <c r="G48" s="903"/>
      <c r="H48" s="903"/>
      <c r="I48" s="903"/>
      <c r="J48" s="903"/>
      <c r="K48" s="903"/>
      <c r="L48" s="903"/>
      <c r="M48" s="903"/>
      <c r="N48" s="903"/>
      <c r="O48" s="903"/>
      <c r="P48" s="903"/>
      <c r="Q48" s="904"/>
    </row>
    <row r="49" spans="1:17" customFormat="1" ht="27.75" customHeight="1">
      <c r="A49" s="907"/>
      <c r="B49" s="903"/>
      <c r="C49" s="903"/>
      <c r="D49" s="903"/>
      <c r="E49" s="908"/>
      <c r="F49" s="902" t="s">
        <v>814</v>
      </c>
      <c r="G49" s="903"/>
      <c r="H49" s="903"/>
      <c r="I49" s="903"/>
      <c r="J49" s="903"/>
      <c r="K49" s="903"/>
      <c r="L49" s="903"/>
      <c r="M49" s="903"/>
      <c r="N49" s="903"/>
      <c r="O49" s="903"/>
      <c r="P49" s="903"/>
      <c r="Q49" s="904"/>
    </row>
    <row r="50" spans="1:17" customFormat="1" ht="28.5" customHeight="1">
      <c r="A50" s="402"/>
      <c r="B50" s="403"/>
      <c r="C50" s="403"/>
      <c r="D50" s="403"/>
      <c r="E50" s="403"/>
      <c r="F50" s="902" t="s">
        <v>815</v>
      </c>
      <c r="G50" s="903"/>
      <c r="H50" s="903"/>
      <c r="I50" s="903"/>
      <c r="J50" s="903"/>
      <c r="K50" s="903"/>
      <c r="L50" s="903"/>
      <c r="M50" s="903"/>
      <c r="N50" s="903"/>
      <c r="O50" s="903"/>
      <c r="P50" s="903"/>
      <c r="Q50" s="904"/>
    </row>
    <row r="51" spans="1:17" customFormat="1" ht="25.5" customHeight="1">
      <c r="A51" s="402"/>
      <c r="B51" s="403"/>
      <c r="C51" s="403"/>
      <c r="D51" s="403"/>
      <c r="E51" s="403"/>
      <c r="F51" s="905" t="s">
        <v>809</v>
      </c>
      <c r="G51" s="906"/>
      <c r="H51" s="403"/>
      <c r="I51" s="403"/>
      <c r="J51" s="403"/>
      <c r="K51" s="403"/>
      <c r="L51" s="403"/>
      <c r="M51" s="403"/>
      <c r="N51" s="403"/>
      <c r="O51" s="403"/>
      <c r="P51" s="403"/>
      <c r="Q51" s="404"/>
    </row>
    <row r="52" spans="1:17" customFormat="1" ht="15">
      <c r="A52" s="400"/>
      <c r="B52" s="401"/>
      <c r="C52" s="401"/>
      <c r="D52" s="401"/>
      <c r="E52" s="401"/>
      <c r="F52" s="909" t="s">
        <v>810</v>
      </c>
      <c r="G52" s="910"/>
      <c r="H52" s="910"/>
      <c r="I52" s="910"/>
      <c r="J52" s="910"/>
      <c r="K52" s="910"/>
      <c r="L52" s="910"/>
      <c r="M52" s="910"/>
      <c r="N52" s="910"/>
      <c r="O52" s="910"/>
      <c r="P52" s="910"/>
      <c r="Q52" s="911"/>
    </row>
    <row r="53" spans="1:17"/>
    <row r="54" spans="1:17"/>
    <row r="55" spans="1:17"/>
    <row r="56" spans="1:17"/>
  </sheetData>
  <sheetProtection selectLockedCells="1"/>
  <protectedRanges>
    <protectedRange sqref="H15:P15" name="Rango10"/>
    <protectedRange sqref="C29:D30" name="Rango25"/>
    <protectedRange sqref="H29:P30" name="Rango23"/>
    <protectedRange sqref="H24:P25" name="Rango21"/>
    <protectedRange sqref="P22 H22:L22" name="Rango20"/>
    <protectedRange sqref="H20:M20 O20:P20" name="Rango19"/>
    <protectedRange sqref="H20:M20 O20:P20" name="Rango2"/>
  </protectedRanges>
  <mergeCells count="172">
    <mergeCell ref="A1:Q1"/>
    <mergeCell ref="A2:Q2"/>
    <mergeCell ref="A3:Q3"/>
    <mergeCell ref="Q15:Q16"/>
    <mergeCell ref="F10:Q10"/>
    <mergeCell ref="C11:E11"/>
    <mergeCell ref="F11:L11"/>
    <mergeCell ref="M11:O11"/>
    <mergeCell ref="A15:A16"/>
    <mergeCell ref="B15:B16"/>
    <mergeCell ref="C15:C16"/>
    <mergeCell ref="D15:D16"/>
    <mergeCell ref="E15:E16"/>
    <mergeCell ref="F15:F16"/>
    <mergeCell ref="A10:E10"/>
    <mergeCell ref="D5:O5"/>
    <mergeCell ref="D6:O6"/>
    <mergeCell ref="C8:K8"/>
    <mergeCell ref="B5:C5"/>
    <mergeCell ref="B6:C6"/>
    <mergeCell ref="M15:M16"/>
    <mergeCell ref="J15:J16"/>
    <mergeCell ref="G15:G16"/>
    <mergeCell ref="H15:H16"/>
    <mergeCell ref="Q17:Q18"/>
    <mergeCell ref="G17:G18"/>
    <mergeCell ref="H17:H18"/>
    <mergeCell ref="I17:I18"/>
    <mergeCell ref="L17:L18"/>
    <mergeCell ref="M17:M18"/>
    <mergeCell ref="O17:O18"/>
    <mergeCell ref="A17:A18"/>
    <mergeCell ref="B17:B18"/>
    <mergeCell ref="C17:C18"/>
    <mergeCell ref="D17:D18"/>
    <mergeCell ref="E17:E18"/>
    <mergeCell ref="F17:F18"/>
    <mergeCell ref="J17:J18"/>
    <mergeCell ref="K17:K18"/>
    <mergeCell ref="Q19:Q20"/>
    <mergeCell ref="A19:A20"/>
    <mergeCell ref="B19:B20"/>
    <mergeCell ref="C19:C20"/>
    <mergeCell ref="D19:D20"/>
    <mergeCell ref="E19:E20"/>
    <mergeCell ref="F19:F20"/>
    <mergeCell ref="G19:G20"/>
    <mergeCell ref="H19:H20"/>
    <mergeCell ref="C21:C22"/>
    <mergeCell ref="D21:D22"/>
    <mergeCell ref="E21:E22"/>
    <mergeCell ref="F21:F22"/>
    <mergeCell ref="I19:I20"/>
    <mergeCell ref="J19:J20"/>
    <mergeCell ref="K19:K20"/>
    <mergeCell ref="L19:L20"/>
    <mergeCell ref="N19:N20"/>
    <mergeCell ref="K21:K22"/>
    <mergeCell ref="A25:A26"/>
    <mergeCell ref="B25:B26"/>
    <mergeCell ref="C25:C26"/>
    <mergeCell ref="D25:D26"/>
    <mergeCell ref="E25:E26"/>
    <mergeCell ref="F25:F26"/>
    <mergeCell ref="O21:O22"/>
    <mergeCell ref="Q21:Q22"/>
    <mergeCell ref="A23:A24"/>
    <mergeCell ref="B23:B24"/>
    <mergeCell ref="C23:C24"/>
    <mergeCell ref="D23:D24"/>
    <mergeCell ref="E23:E24"/>
    <mergeCell ref="F23:F24"/>
    <mergeCell ref="G23:G24"/>
    <mergeCell ref="H23:H24"/>
    <mergeCell ref="G21:G22"/>
    <mergeCell ref="H21:H22"/>
    <mergeCell ref="I21:I22"/>
    <mergeCell ref="J21:J22"/>
    <mergeCell ref="L21:L22"/>
    <mergeCell ref="M21:M22"/>
    <mergeCell ref="A21:A22"/>
    <mergeCell ref="B21:B22"/>
    <mergeCell ref="G25:G26"/>
    <mergeCell ref="H25:H26"/>
    <mergeCell ref="I25:I26"/>
    <mergeCell ref="L25:L26"/>
    <mergeCell ref="P25:P26"/>
    <mergeCell ref="Q25:Q26"/>
    <mergeCell ref="M25:M26"/>
    <mergeCell ref="I23:I24"/>
    <mergeCell ref="L23:L24"/>
    <mergeCell ref="N23:N24"/>
    <mergeCell ref="Q23:Q24"/>
    <mergeCell ref="K23:K24"/>
    <mergeCell ref="K25:K26"/>
    <mergeCell ref="Q29:Q30"/>
    <mergeCell ref="Q27:Q28"/>
    <mergeCell ref="A29:A30"/>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A27:A28"/>
    <mergeCell ref="B27:B28"/>
    <mergeCell ref="C27:C28"/>
    <mergeCell ref="D27:D28"/>
    <mergeCell ref="E27:E28"/>
    <mergeCell ref="F27:F28"/>
    <mergeCell ref="K29:K30"/>
    <mergeCell ref="I15:I16"/>
    <mergeCell ref="K15:K16"/>
    <mergeCell ref="L15:L16"/>
    <mergeCell ref="J29:J30"/>
    <mergeCell ref="J25:J26"/>
    <mergeCell ref="J23:J24"/>
    <mergeCell ref="M27:M28"/>
    <mergeCell ref="M29:M30"/>
    <mergeCell ref="N29:N30"/>
    <mergeCell ref="N27:N28"/>
    <mergeCell ref="N25:N26"/>
    <mergeCell ref="N21:N22"/>
    <mergeCell ref="M19:M20"/>
    <mergeCell ref="M23:M24"/>
    <mergeCell ref="L29:L30"/>
    <mergeCell ref="O29:O30"/>
    <mergeCell ref="P29:P30"/>
    <mergeCell ref="P27:P28"/>
    <mergeCell ref="P23:P24"/>
    <mergeCell ref="N17:N18"/>
    <mergeCell ref="N15:N16"/>
    <mergeCell ref="O15:O16"/>
    <mergeCell ref="O19:O20"/>
    <mergeCell ref="P21:P22"/>
    <mergeCell ref="P19:P20"/>
    <mergeCell ref="P17:P18"/>
    <mergeCell ref="P15:P16"/>
    <mergeCell ref="O23:O24"/>
    <mergeCell ref="O25:O26"/>
    <mergeCell ref="O27:O28"/>
    <mergeCell ref="A40:E40"/>
    <mergeCell ref="F40:Q40"/>
    <mergeCell ref="A41:E41"/>
    <mergeCell ref="F41:Q41"/>
    <mergeCell ref="A44:E44"/>
    <mergeCell ref="F43:Q43"/>
    <mergeCell ref="A43:E43"/>
    <mergeCell ref="F45:Q45"/>
    <mergeCell ref="A42:E42"/>
    <mergeCell ref="F42:Q42"/>
    <mergeCell ref="F44:Q44"/>
    <mergeCell ref="F49:Q49"/>
    <mergeCell ref="F51:G51"/>
    <mergeCell ref="F47:G47"/>
    <mergeCell ref="A49:E49"/>
    <mergeCell ref="F50:Q50"/>
    <mergeCell ref="A46:E46"/>
    <mergeCell ref="F46:Q46"/>
    <mergeCell ref="A45:E45"/>
    <mergeCell ref="F52:Q52"/>
    <mergeCell ref="A48:E48"/>
    <mergeCell ref="A47:E47"/>
    <mergeCell ref="F48:Q48"/>
  </mergeCells>
  <conditionalFormatting sqref="A15:A30">
    <cfRule type="cellIs" dxfId="0" priority="1" operator="between">
      <formula>1</formula>
      <formula>9</formula>
    </cfRule>
  </conditionalFormatting>
  <printOptions horizontalCentered="1" verticalCentered="1" gridLinesSet="0"/>
  <pageMargins left="0.4" right="0.75" top="0.25" bottom="1" header="0.54" footer="0.51181102362204722"/>
  <pageSetup scale="80" orientation="landscape"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DESPLEGABLES!$A$2:$A$225</xm:f>
          </x14:formula1>
          <xm:sqref>D5:O5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WVV40"/>
  <sheetViews>
    <sheetView showGridLines="0" zoomScale="80" zoomScaleNormal="80" workbookViewId="0">
      <selection activeCell="D5" sqref="D5:K5"/>
    </sheetView>
  </sheetViews>
  <sheetFormatPr baseColWidth="10" defaultColWidth="0" defaultRowHeight="12.75" customHeight="1" zeroHeight="1"/>
  <cols>
    <col min="1" max="1" width="12.7109375" style="287" customWidth="1"/>
    <col min="2" max="2" width="14.42578125" style="287" customWidth="1"/>
    <col min="3" max="4" width="11.42578125" style="287" customWidth="1"/>
    <col min="5" max="5" width="15.7109375" style="287" customWidth="1"/>
    <col min="6" max="6" width="11.42578125" style="287" customWidth="1"/>
    <col min="7" max="7" width="12.42578125" style="287" customWidth="1"/>
    <col min="8" max="9" width="11.42578125" style="287" customWidth="1"/>
    <col min="10" max="10" width="15.7109375" style="287" customWidth="1"/>
    <col min="11" max="11" width="11.42578125" style="287" customWidth="1"/>
    <col min="12" max="13" width="12" style="287" customWidth="1"/>
    <col min="14" max="14" width="11.42578125" style="287" hidden="1" customWidth="1"/>
    <col min="15" max="256" width="0" style="287" hidden="1"/>
    <col min="257" max="257" width="11.42578125" style="287" hidden="1" customWidth="1"/>
    <col min="258" max="258" width="13.28515625" style="287" hidden="1" customWidth="1"/>
    <col min="259" max="260" width="11.42578125" style="287" hidden="1" customWidth="1"/>
    <col min="261" max="261" width="15" style="287" hidden="1" customWidth="1"/>
    <col min="262" max="265" width="11.42578125" style="287" hidden="1" customWidth="1"/>
    <col min="266" max="266" width="15" style="287" hidden="1" customWidth="1"/>
    <col min="267" max="268" width="11.42578125" style="287" hidden="1" customWidth="1"/>
    <col min="269" max="269" width="13.140625" style="287" hidden="1" customWidth="1"/>
    <col min="270" max="270" width="11.42578125" style="287" hidden="1" customWidth="1"/>
    <col min="271" max="512" width="0" style="287" hidden="1"/>
    <col min="513" max="513" width="11.42578125" style="287" hidden="1" customWidth="1"/>
    <col min="514" max="514" width="13.28515625" style="287" hidden="1" customWidth="1"/>
    <col min="515" max="516" width="11.42578125" style="287" hidden="1" customWidth="1"/>
    <col min="517" max="517" width="15" style="287" hidden="1" customWidth="1"/>
    <col min="518" max="521" width="11.42578125" style="287" hidden="1" customWidth="1"/>
    <col min="522" max="522" width="15" style="287" hidden="1" customWidth="1"/>
    <col min="523" max="524" width="11.42578125" style="287" hidden="1" customWidth="1"/>
    <col min="525" max="525" width="13.140625" style="287" hidden="1" customWidth="1"/>
    <col min="526" max="526" width="11.42578125" style="287" hidden="1" customWidth="1"/>
    <col min="527" max="768" width="0" style="287" hidden="1"/>
    <col min="769" max="769" width="11.42578125" style="287" hidden="1" customWidth="1"/>
    <col min="770" max="770" width="13.28515625" style="287" hidden="1" customWidth="1"/>
    <col min="771" max="772" width="11.42578125" style="287" hidden="1" customWidth="1"/>
    <col min="773" max="773" width="15" style="287" hidden="1" customWidth="1"/>
    <col min="774" max="777" width="11.42578125" style="287" hidden="1" customWidth="1"/>
    <col min="778" max="778" width="15" style="287" hidden="1" customWidth="1"/>
    <col min="779" max="780" width="11.42578125" style="287" hidden="1" customWidth="1"/>
    <col min="781" max="781" width="13.140625" style="287" hidden="1" customWidth="1"/>
    <col min="782" max="782" width="11.42578125" style="287" hidden="1" customWidth="1"/>
    <col min="783" max="1024" width="0" style="287" hidden="1"/>
    <col min="1025" max="1025" width="11.42578125" style="287" hidden="1" customWidth="1"/>
    <col min="1026" max="1026" width="13.28515625" style="287" hidden="1" customWidth="1"/>
    <col min="1027" max="1028" width="11.42578125" style="287" hidden="1" customWidth="1"/>
    <col min="1029" max="1029" width="15" style="287" hidden="1" customWidth="1"/>
    <col min="1030" max="1033" width="11.42578125" style="287" hidden="1" customWidth="1"/>
    <col min="1034" max="1034" width="15" style="287" hidden="1" customWidth="1"/>
    <col min="1035" max="1036" width="11.42578125" style="287" hidden="1" customWidth="1"/>
    <col min="1037" max="1037" width="13.140625" style="287" hidden="1" customWidth="1"/>
    <col min="1038" max="1038" width="11.42578125" style="287" hidden="1" customWidth="1"/>
    <col min="1039" max="1280" width="0" style="287" hidden="1"/>
    <col min="1281" max="1281" width="11.42578125" style="287" hidden="1" customWidth="1"/>
    <col min="1282" max="1282" width="13.28515625" style="287" hidden="1" customWidth="1"/>
    <col min="1283" max="1284" width="11.42578125" style="287" hidden="1" customWidth="1"/>
    <col min="1285" max="1285" width="15" style="287" hidden="1" customWidth="1"/>
    <col min="1286" max="1289" width="11.42578125" style="287" hidden="1" customWidth="1"/>
    <col min="1290" max="1290" width="15" style="287" hidden="1" customWidth="1"/>
    <col min="1291" max="1292" width="11.42578125" style="287" hidden="1" customWidth="1"/>
    <col min="1293" max="1293" width="13.140625" style="287" hidden="1" customWidth="1"/>
    <col min="1294" max="1294" width="11.42578125" style="287" hidden="1" customWidth="1"/>
    <col min="1295" max="1536" width="0" style="287" hidden="1"/>
    <col min="1537" max="1537" width="11.42578125" style="287" hidden="1" customWidth="1"/>
    <col min="1538" max="1538" width="13.28515625" style="287" hidden="1" customWidth="1"/>
    <col min="1539" max="1540" width="11.42578125" style="287" hidden="1" customWidth="1"/>
    <col min="1541" max="1541" width="15" style="287" hidden="1" customWidth="1"/>
    <col min="1542" max="1545" width="11.42578125" style="287" hidden="1" customWidth="1"/>
    <col min="1546" max="1546" width="15" style="287" hidden="1" customWidth="1"/>
    <col min="1547" max="1548" width="11.42578125" style="287" hidden="1" customWidth="1"/>
    <col min="1549" max="1549" width="13.140625" style="287" hidden="1" customWidth="1"/>
    <col min="1550" max="1550" width="11.42578125" style="287" hidden="1" customWidth="1"/>
    <col min="1551" max="1792" width="0" style="287" hidden="1"/>
    <col min="1793" max="1793" width="11.42578125" style="287" hidden="1" customWidth="1"/>
    <col min="1794" max="1794" width="13.28515625" style="287" hidden="1" customWidth="1"/>
    <col min="1795" max="1796" width="11.42578125" style="287" hidden="1" customWidth="1"/>
    <col min="1797" max="1797" width="15" style="287" hidden="1" customWidth="1"/>
    <col min="1798" max="1801" width="11.42578125" style="287" hidden="1" customWidth="1"/>
    <col min="1802" max="1802" width="15" style="287" hidden="1" customWidth="1"/>
    <col min="1803" max="1804" width="11.42578125" style="287" hidden="1" customWidth="1"/>
    <col min="1805" max="1805" width="13.140625" style="287" hidden="1" customWidth="1"/>
    <col min="1806" max="1806" width="11.42578125" style="287" hidden="1" customWidth="1"/>
    <col min="1807" max="2048" width="0" style="287" hidden="1"/>
    <col min="2049" max="2049" width="11.42578125" style="287" hidden="1" customWidth="1"/>
    <col min="2050" max="2050" width="13.28515625" style="287" hidden="1" customWidth="1"/>
    <col min="2051" max="2052" width="11.42578125" style="287" hidden="1" customWidth="1"/>
    <col min="2053" max="2053" width="15" style="287" hidden="1" customWidth="1"/>
    <col min="2054" max="2057" width="11.42578125" style="287" hidden="1" customWidth="1"/>
    <col min="2058" max="2058" width="15" style="287" hidden="1" customWidth="1"/>
    <col min="2059" max="2060" width="11.42578125" style="287" hidden="1" customWidth="1"/>
    <col min="2061" max="2061" width="13.140625" style="287" hidden="1" customWidth="1"/>
    <col min="2062" max="2062" width="11.42578125" style="287" hidden="1" customWidth="1"/>
    <col min="2063" max="2304" width="0" style="287" hidden="1"/>
    <col min="2305" max="2305" width="11.42578125" style="287" hidden="1" customWidth="1"/>
    <col min="2306" max="2306" width="13.28515625" style="287" hidden="1" customWidth="1"/>
    <col min="2307" max="2308" width="11.42578125" style="287" hidden="1" customWidth="1"/>
    <col min="2309" max="2309" width="15" style="287" hidden="1" customWidth="1"/>
    <col min="2310" max="2313" width="11.42578125" style="287" hidden="1" customWidth="1"/>
    <col min="2314" max="2314" width="15" style="287" hidden="1" customWidth="1"/>
    <col min="2315" max="2316" width="11.42578125" style="287" hidden="1" customWidth="1"/>
    <col min="2317" max="2317" width="13.140625" style="287" hidden="1" customWidth="1"/>
    <col min="2318" max="2318" width="11.42578125" style="287" hidden="1" customWidth="1"/>
    <col min="2319" max="2560" width="0" style="287" hidden="1"/>
    <col min="2561" max="2561" width="11.42578125" style="287" hidden="1" customWidth="1"/>
    <col min="2562" max="2562" width="13.28515625" style="287" hidden="1" customWidth="1"/>
    <col min="2563" max="2564" width="11.42578125" style="287" hidden="1" customWidth="1"/>
    <col min="2565" max="2565" width="15" style="287" hidden="1" customWidth="1"/>
    <col min="2566" max="2569" width="11.42578125" style="287" hidden="1" customWidth="1"/>
    <col min="2570" max="2570" width="15" style="287" hidden="1" customWidth="1"/>
    <col min="2571" max="2572" width="11.42578125" style="287" hidden="1" customWidth="1"/>
    <col min="2573" max="2573" width="13.140625" style="287" hidden="1" customWidth="1"/>
    <col min="2574" max="2574" width="11.42578125" style="287" hidden="1" customWidth="1"/>
    <col min="2575" max="2816" width="0" style="287" hidden="1"/>
    <col min="2817" max="2817" width="11.42578125" style="287" hidden="1" customWidth="1"/>
    <col min="2818" max="2818" width="13.28515625" style="287" hidden="1" customWidth="1"/>
    <col min="2819" max="2820" width="11.42578125" style="287" hidden="1" customWidth="1"/>
    <col min="2821" max="2821" width="15" style="287" hidden="1" customWidth="1"/>
    <col min="2822" max="2825" width="11.42578125" style="287" hidden="1" customWidth="1"/>
    <col min="2826" max="2826" width="15" style="287" hidden="1" customWidth="1"/>
    <col min="2827" max="2828" width="11.42578125" style="287" hidden="1" customWidth="1"/>
    <col min="2829" max="2829" width="13.140625" style="287" hidden="1" customWidth="1"/>
    <col min="2830" max="2830" width="11.42578125" style="287" hidden="1" customWidth="1"/>
    <col min="2831" max="3072" width="0" style="287" hidden="1"/>
    <col min="3073" max="3073" width="11.42578125" style="287" hidden="1" customWidth="1"/>
    <col min="3074" max="3074" width="13.28515625" style="287" hidden="1" customWidth="1"/>
    <col min="3075" max="3076" width="11.42578125" style="287" hidden="1" customWidth="1"/>
    <col min="3077" max="3077" width="15" style="287" hidden="1" customWidth="1"/>
    <col min="3078" max="3081" width="11.42578125" style="287" hidden="1" customWidth="1"/>
    <col min="3082" max="3082" width="15" style="287" hidden="1" customWidth="1"/>
    <col min="3083" max="3084" width="11.42578125" style="287" hidden="1" customWidth="1"/>
    <col min="3085" max="3085" width="13.140625" style="287" hidden="1" customWidth="1"/>
    <col min="3086" max="3086" width="11.42578125" style="287" hidden="1" customWidth="1"/>
    <col min="3087" max="3328" width="0" style="287" hidden="1"/>
    <col min="3329" max="3329" width="11.42578125" style="287" hidden="1" customWidth="1"/>
    <col min="3330" max="3330" width="13.28515625" style="287" hidden="1" customWidth="1"/>
    <col min="3331" max="3332" width="11.42578125" style="287" hidden="1" customWidth="1"/>
    <col min="3333" max="3333" width="15" style="287" hidden="1" customWidth="1"/>
    <col min="3334" max="3337" width="11.42578125" style="287" hidden="1" customWidth="1"/>
    <col min="3338" max="3338" width="15" style="287" hidden="1" customWidth="1"/>
    <col min="3339" max="3340" width="11.42578125" style="287" hidden="1" customWidth="1"/>
    <col min="3341" max="3341" width="13.140625" style="287" hidden="1" customWidth="1"/>
    <col min="3342" max="3342" width="11.42578125" style="287" hidden="1" customWidth="1"/>
    <col min="3343" max="3584" width="0" style="287" hidden="1"/>
    <col min="3585" max="3585" width="11.42578125" style="287" hidden="1" customWidth="1"/>
    <col min="3586" max="3586" width="13.28515625" style="287" hidden="1" customWidth="1"/>
    <col min="3587" max="3588" width="11.42578125" style="287" hidden="1" customWidth="1"/>
    <col min="3589" max="3589" width="15" style="287" hidden="1" customWidth="1"/>
    <col min="3590" max="3593" width="11.42578125" style="287" hidden="1" customWidth="1"/>
    <col min="3594" max="3594" width="15" style="287" hidden="1" customWidth="1"/>
    <col min="3595" max="3596" width="11.42578125" style="287" hidden="1" customWidth="1"/>
    <col min="3597" max="3597" width="13.140625" style="287" hidden="1" customWidth="1"/>
    <col min="3598" max="3598" width="11.42578125" style="287" hidden="1" customWidth="1"/>
    <col min="3599" max="3840" width="0" style="287" hidden="1"/>
    <col min="3841" max="3841" width="11.42578125" style="287" hidden="1" customWidth="1"/>
    <col min="3842" max="3842" width="13.28515625" style="287" hidden="1" customWidth="1"/>
    <col min="3843" max="3844" width="11.42578125" style="287" hidden="1" customWidth="1"/>
    <col min="3845" max="3845" width="15" style="287" hidden="1" customWidth="1"/>
    <col min="3846" max="3849" width="11.42578125" style="287" hidden="1" customWidth="1"/>
    <col min="3850" max="3850" width="15" style="287" hidden="1" customWidth="1"/>
    <col min="3851" max="3852" width="11.42578125" style="287" hidden="1" customWidth="1"/>
    <col min="3853" max="3853" width="13.140625" style="287" hidden="1" customWidth="1"/>
    <col min="3854" max="3854" width="11.42578125" style="287" hidden="1" customWidth="1"/>
    <col min="3855" max="4096" width="0" style="287" hidden="1"/>
    <col min="4097" max="4097" width="11.42578125" style="287" hidden="1" customWidth="1"/>
    <col min="4098" max="4098" width="13.28515625" style="287" hidden="1" customWidth="1"/>
    <col min="4099" max="4100" width="11.42578125" style="287" hidden="1" customWidth="1"/>
    <col min="4101" max="4101" width="15" style="287" hidden="1" customWidth="1"/>
    <col min="4102" max="4105" width="11.42578125" style="287" hidden="1" customWidth="1"/>
    <col min="4106" max="4106" width="15" style="287" hidden="1" customWidth="1"/>
    <col min="4107" max="4108" width="11.42578125" style="287" hidden="1" customWidth="1"/>
    <col min="4109" max="4109" width="13.140625" style="287" hidden="1" customWidth="1"/>
    <col min="4110" max="4110" width="11.42578125" style="287" hidden="1" customWidth="1"/>
    <col min="4111" max="4352" width="0" style="287" hidden="1"/>
    <col min="4353" max="4353" width="11.42578125" style="287" hidden="1" customWidth="1"/>
    <col min="4354" max="4354" width="13.28515625" style="287" hidden="1" customWidth="1"/>
    <col min="4355" max="4356" width="11.42578125" style="287" hidden="1" customWidth="1"/>
    <col min="4357" max="4357" width="15" style="287" hidden="1" customWidth="1"/>
    <col min="4358" max="4361" width="11.42578125" style="287" hidden="1" customWidth="1"/>
    <col min="4362" max="4362" width="15" style="287" hidden="1" customWidth="1"/>
    <col min="4363" max="4364" width="11.42578125" style="287" hidden="1" customWidth="1"/>
    <col min="4365" max="4365" width="13.140625" style="287" hidden="1" customWidth="1"/>
    <col min="4366" max="4366" width="11.42578125" style="287" hidden="1" customWidth="1"/>
    <col min="4367" max="4608" width="0" style="287" hidden="1"/>
    <col min="4609" max="4609" width="11.42578125" style="287" hidden="1" customWidth="1"/>
    <col min="4610" max="4610" width="13.28515625" style="287" hidden="1" customWidth="1"/>
    <col min="4611" max="4612" width="11.42578125" style="287" hidden="1" customWidth="1"/>
    <col min="4613" max="4613" width="15" style="287" hidden="1" customWidth="1"/>
    <col min="4614" max="4617" width="11.42578125" style="287" hidden="1" customWidth="1"/>
    <col min="4618" max="4618" width="15" style="287" hidden="1" customWidth="1"/>
    <col min="4619" max="4620" width="11.42578125" style="287" hidden="1" customWidth="1"/>
    <col min="4621" max="4621" width="13.140625" style="287" hidden="1" customWidth="1"/>
    <col min="4622" max="4622" width="11.42578125" style="287" hidden="1" customWidth="1"/>
    <col min="4623" max="4864" width="0" style="287" hidden="1"/>
    <col min="4865" max="4865" width="11.42578125" style="287" hidden="1" customWidth="1"/>
    <col min="4866" max="4866" width="13.28515625" style="287" hidden="1" customWidth="1"/>
    <col min="4867" max="4868" width="11.42578125" style="287" hidden="1" customWidth="1"/>
    <col min="4869" max="4869" width="15" style="287" hidden="1" customWidth="1"/>
    <col min="4870" max="4873" width="11.42578125" style="287" hidden="1" customWidth="1"/>
    <col min="4874" max="4874" width="15" style="287" hidden="1" customWidth="1"/>
    <col min="4875" max="4876" width="11.42578125" style="287" hidden="1" customWidth="1"/>
    <col min="4877" max="4877" width="13.140625" style="287" hidden="1" customWidth="1"/>
    <col min="4878" max="4878" width="11.42578125" style="287" hidden="1" customWidth="1"/>
    <col min="4879" max="5120" width="0" style="287" hidden="1"/>
    <col min="5121" max="5121" width="11.42578125" style="287" hidden="1" customWidth="1"/>
    <col min="5122" max="5122" width="13.28515625" style="287" hidden="1" customWidth="1"/>
    <col min="5123" max="5124" width="11.42578125" style="287" hidden="1" customWidth="1"/>
    <col min="5125" max="5125" width="15" style="287" hidden="1" customWidth="1"/>
    <col min="5126" max="5129" width="11.42578125" style="287" hidden="1" customWidth="1"/>
    <col min="5130" max="5130" width="15" style="287" hidden="1" customWidth="1"/>
    <col min="5131" max="5132" width="11.42578125" style="287" hidden="1" customWidth="1"/>
    <col min="5133" max="5133" width="13.140625" style="287" hidden="1" customWidth="1"/>
    <col min="5134" max="5134" width="11.42578125" style="287" hidden="1" customWidth="1"/>
    <col min="5135" max="5376" width="0" style="287" hidden="1"/>
    <col min="5377" max="5377" width="11.42578125" style="287" hidden="1" customWidth="1"/>
    <col min="5378" max="5378" width="13.28515625" style="287" hidden="1" customWidth="1"/>
    <col min="5379" max="5380" width="11.42578125" style="287" hidden="1" customWidth="1"/>
    <col min="5381" max="5381" width="15" style="287" hidden="1" customWidth="1"/>
    <col min="5382" max="5385" width="11.42578125" style="287" hidden="1" customWidth="1"/>
    <col min="5386" max="5386" width="15" style="287" hidden="1" customWidth="1"/>
    <col min="5387" max="5388" width="11.42578125" style="287" hidden="1" customWidth="1"/>
    <col min="5389" max="5389" width="13.140625" style="287" hidden="1" customWidth="1"/>
    <col min="5390" max="5390" width="11.42578125" style="287" hidden="1" customWidth="1"/>
    <col min="5391" max="5632" width="0" style="287" hidden="1"/>
    <col min="5633" max="5633" width="11.42578125" style="287" hidden="1" customWidth="1"/>
    <col min="5634" max="5634" width="13.28515625" style="287" hidden="1" customWidth="1"/>
    <col min="5635" max="5636" width="11.42578125" style="287" hidden="1" customWidth="1"/>
    <col min="5637" max="5637" width="15" style="287" hidden="1" customWidth="1"/>
    <col min="5638" max="5641" width="11.42578125" style="287" hidden="1" customWidth="1"/>
    <col min="5642" max="5642" width="15" style="287" hidden="1" customWidth="1"/>
    <col min="5643" max="5644" width="11.42578125" style="287" hidden="1" customWidth="1"/>
    <col min="5645" max="5645" width="13.140625" style="287" hidden="1" customWidth="1"/>
    <col min="5646" max="5646" width="11.42578125" style="287" hidden="1" customWidth="1"/>
    <col min="5647" max="5888" width="0" style="287" hidden="1"/>
    <col min="5889" max="5889" width="11.42578125" style="287" hidden="1" customWidth="1"/>
    <col min="5890" max="5890" width="13.28515625" style="287" hidden="1" customWidth="1"/>
    <col min="5891" max="5892" width="11.42578125" style="287" hidden="1" customWidth="1"/>
    <col min="5893" max="5893" width="15" style="287" hidden="1" customWidth="1"/>
    <col min="5894" max="5897" width="11.42578125" style="287" hidden="1" customWidth="1"/>
    <col min="5898" max="5898" width="15" style="287" hidden="1" customWidth="1"/>
    <col min="5899" max="5900" width="11.42578125" style="287" hidden="1" customWidth="1"/>
    <col min="5901" max="5901" width="13.140625" style="287" hidden="1" customWidth="1"/>
    <col min="5902" max="5902" width="11.42578125" style="287" hidden="1" customWidth="1"/>
    <col min="5903" max="6144" width="0" style="287" hidden="1"/>
    <col min="6145" max="6145" width="11.42578125" style="287" hidden="1" customWidth="1"/>
    <col min="6146" max="6146" width="13.28515625" style="287" hidden="1" customWidth="1"/>
    <col min="6147" max="6148" width="11.42578125" style="287" hidden="1" customWidth="1"/>
    <col min="6149" max="6149" width="15" style="287" hidden="1" customWidth="1"/>
    <col min="6150" max="6153" width="11.42578125" style="287" hidden="1" customWidth="1"/>
    <col min="6154" max="6154" width="15" style="287" hidden="1" customWidth="1"/>
    <col min="6155" max="6156" width="11.42578125" style="287" hidden="1" customWidth="1"/>
    <col min="6157" max="6157" width="13.140625" style="287" hidden="1" customWidth="1"/>
    <col min="6158" max="6158" width="11.42578125" style="287" hidden="1" customWidth="1"/>
    <col min="6159" max="6400" width="0" style="287" hidden="1"/>
    <col min="6401" max="6401" width="11.42578125" style="287" hidden="1" customWidth="1"/>
    <col min="6402" max="6402" width="13.28515625" style="287" hidden="1" customWidth="1"/>
    <col min="6403" max="6404" width="11.42578125" style="287" hidden="1" customWidth="1"/>
    <col min="6405" max="6405" width="15" style="287" hidden="1" customWidth="1"/>
    <col min="6406" max="6409" width="11.42578125" style="287" hidden="1" customWidth="1"/>
    <col min="6410" max="6410" width="15" style="287" hidden="1" customWidth="1"/>
    <col min="6411" max="6412" width="11.42578125" style="287" hidden="1" customWidth="1"/>
    <col min="6413" max="6413" width="13.140625" style="287" hidden="1" customWidth="1"/>
    <col min="6414" max="6414" width="11.42578125" style="287" hidden="1" customWidth="1"/>
    <col min="6415" max="6656" width="0" style="287" hidden="1"/>
    <col min="6657" max="6657" width="11.42578125" style="287" hidden="1" customWidth="1"/>
    <col min="6658" max="6658" width="13.28515625" style="287" hidden="1" customWidth="1"/>
    <col min="6659" max="6660" width="11.42578125" style="287" hidden="1" customWidth="1"/>
    <col min="6661" max="6661" width="15" style="287" hidden="1" customWidth="1"/>
    <col min="6662" max="6665" width="11.42578125" style="287" hidden="1" customWidth="1"/>
    <col min="6666" max="6666" width="15" style="287" hidden="1" customWidth="1"/>
    <col min="6667" max="6668" width="11.42578125" style="287" hidden="1" customWidth="1"/>
    <col min="6669" max="6669" width="13.140625" style="287" hidden="1" customWidth="1"/>
    <col min="6670" max="6670" width="11.42578125" style="287" hidden="1" customWidth="1"/>
    <col min="6671" max="6912" width="0" style="287" hidden="1"/>
    <col min="6913" max="6913" width="11.42578125" style="287" hidden="1" customWidth="1"/>
    <col min="6914" max="6914" width="13.28515625" style="287" hidden="1" customWidth="1"/>
    <col min="6915" max="6916" width="11.42578125" style="287" hidden="1" customWidth="1"/>
    <col min="6917" max="6917" width="15" style="287" hidden="1" customWidth="1"/>
    <col min="6918" max="6921" width="11.42578125" style="287" hidden="1" customWidth="1"/>
    <col min="6922" max="6922" width="15" style="287" hidden="1" customWidth="1"/>
    <col min="6923" max="6924" width="11.42578125" style="287" hidden="1" customWidth="1"/>
    <col min="6925" max="6925" width="13.140625" style="287" hidden="1" customWidth="1"/>
    <col min="6926" max="6926" width="11.42578125" style="287" hidden="1" customWidth="1"/>
    <col min="6927" max="7168" width="0" style="287" hidden="1"/>
    <col min="7169" max="7169" width="11.42578125" style="287" hidden="1" customWidth="1"/>
    <col min="7170" max="7170" width="13.28515625" style="287" hidden="1" customWidth="1"/>
    <col min="7171" max="7172" width="11.42578125" style="287" hidden="1" customWidth="1"/>
    <col min="7173" max="7173" width="15" style="287" hidden="1" customWidth="1"/>
    <col min="7174" max="7177" width="11.42578125" style="287" hidden="1" customWidth="1"/>
    <col min="7178" max="7178" width="15" style="287" hidden="1" customWidth="1"/>
    <col min="7179" max="7180" width="11.42578125" style="287" hidden="1" customWidth="1"/>
    <col min="7181" max="7181" width="13.140625" style="287" hidden="1" customWidth="1"/>
    <col min="7182" max="7182" width="11.42578125" style="287" hidden="1" customWidth="1"/>
    <col min="7183" max="7424" width="0" style="287" hidden="1"/>
    <col min="7425" max="7425" width="11.42578125" style="287" hidden="1" customWidth="1"/>
    <col min="7426" max="7426" width="13.28515625" style="287" hidden="1" customWidth="1"/>
    <col min="7427" max="7428" width="11.42578125" style="287" hidden="1" customWidth="1"/>
    <col min="7429" max="7429" width="15" style="287" hidden="1" customWidth="1"/>
    <col min="7430" max="7433" width="11.42578125" style="287" hidden="1" customWidth="1"/>
    <col min="7434" max="7434" width="15" style="287" hidden="1" customWidth="1"/>
    <col min="7435" max="7436" width="11.42578125" style="287" hidden="1" customWidth="1"/>
    <col min="7437" max="7437" width="13.140625" style="287" hidden="1" customWidth="1"/>
    <col min="7438" max="7438" width="11.42578125" style="287" hidden="1" customWidth="1"/>
    <col min="7439" max="7680" width="0" style="287" hidden="1"/>
    <col min="7681" max="7681" width="11.42578125" style="287" hidden="1" customWidth="1"/>
    <col min="7682" max="7682" width="13.28515625" style="287" hidden="1" customWidth="1"/>
    <col min="7683" max="7684" width="11.42578125" style="287" hidden="1" customWidth="1"/>
    <col min="7685" max="7685" width="15" style="287" hidden="1" customWidth="1"/>
    <col min="7686" max="7689" width="11.42578125" style="287" hidden="1" customWidth="1"/>
    <col min="7690" max="7690" width="15" style="287" hidden="1" customWidth="1"/>
    <col min="7691" max="7692" width="11.42578125" style="287" hidden="1" customWidth="1"/>
    <col min="7693" max="7693" width="13.140625" style="287" hidden="1" customWidth="1"/>
    <col min="7694" max="7694" width="11.42578125" style="287" hidden="1" customWidth="1"/>
    <col min="7695" max="7936" width="0" style="287" hidden="1"/>
    <col min="7937" max="7937" width="11.42578125" style="287" hidden="1" customWidth="1"/>
    <col min="7938" max="7938" width="13.28515625" style="287" hidden="1" customWidth="1"/>
    <col min="7939" max="7940" width="11.42578125" style="287" hidden="1" customWidth="1"/>
    <col min="7941" max="7941" width="15" style="287" hidden="1" customWidth="1"/>
    <col min="7942" max="7945" width="11.42578125" style="287" hidden="1" customWidth="1"/>
    <col min="7946" max="7946" width="15" style="287" hidden="1" customWidth="1"/>
    <col min="7947" max="7948" width="11.42578125" style="287" hidden="1" customWidth="1"/>
    <col min="7949" max="7949" width="13.140625" style="287" hidden="1" customWidth="1"/>
    <col min="7950" max="7950" width="11.42578125" style="287" hidden="1" customWidth="1"/>
    <col min="7951" max="8192" width="0" style="287" hidden="1"/>
    <col min="8193" max="8193" width="11.42578125" style="287" hidden="1" customWidth="1"/>
    <col min="8194" max="8194" width="13.28515625" style="287" hidden="1" customWidth="1"/>
    <col min="8195" max="8196" width="11.42578125" style="287" hidden="1" customWidth="1"/>
    <col min="8197" max="8197" width="15" style="287" hidden="1" customWidth="1"/>
    <col min="8198" max="8201" width="11.42578125" style="287" hidden="1" customWidth="1"/>
    <col min="8202" max="8202" width="15" style="287" hidden="1" customWidth="1"/>
    <col min="8203" max="8204" width="11.42578125" style="287" hidden="1" customWidth="1"/>
    <col min="8205" max="8205" width="13.140625" style="287" hidden="1" customWidth="1"/>
    <col min="8206" max="8206" width="11.42578125" style="287" hidden="1" customWidth="1"/>
    <col min="8207" max="8448" width="0" style="287" hidden="1"/>
    <col min="8449" max="8449" width="11.42578125" style="287" hidden="1" customWidth="1"/>
    <col min="8450" max="8450" width="13.28515625" style="287" hidden="1" customWidth="1"/>
    <col min="8451" max="8452" width="11.42578125" style="287" hidden="1" customWidth="1"/>
    <col min="8453" max="8453" width="15" style="287" hidden="1" customWidth="1"/>
    <col min="8454" max="8457" width="11.42578125" style="287" hidden="1" customWidth="1"/>
    <col min="8458" max="8458" width="15" style="287" hidden="1" customWidth="1"/>
    <col min="8459" max="8460" width="11.42578125" style="287" hidden="1" customWidth="1"/>
    <col min="8461" max="8461" width="13.140625" style="287" hidden="1" customWidth="1"/>
    <col min="8462" max="8462" width="11.42578125" style="287" hidden="1" customWidth="1"/>
    <col min="8463" max="8704" width="0" style="287" hidden="1"/>
    <col min="8705" max="8705" width="11.42578125" style="287" hidden="1" customWidth="1"/>
    <col min="8706" max="8706" width="13.28515625" style="287" hidden="1" customWidth="1"/>
    <col min="8707" max="8708" width="11.42578125" style="287" hidden="1" customWidth="1"/>
    <col min="8709" max="8709" width="15" style="287" hidden="1" customWidth="1"/>
    <col min="8710" max="8713" width="11.42578125" style="287" hidden="1" customWidth="1"/>
    <col min="8714" max="8714" width="15" style="287" hidden="1" customWidth="1"/>
    <col min="8715" max="8716" width="11.42578125" style="287" hidden="1" customWidth="1"/>
    <col min="8717" max="8717" width="13.140625" style="287" hidden="1" customWidth="1"/>
    <col min="8718" max="8718" width="11.42578125" style="287" hidden="1" customWidth="1"/>
    <col min="8719" max="8960" width="0" style="287" hidden="1"/>
    <col min="8961" max="8961" width="11.42578125" style="287" hidden="1" customWidth="1"/>
    <col min="8962" max="8962" width="13.28515625" style="287" hidden="1" customWidth="1"/>
    <col min="8963" max="8964" width="11.42578125" style="287" hidden="1" customWidth="1"/>
    <col min="8965" max="8965" width="15" style="287" hidden="1" customWidth="1"/>
    <col min="8966" max="8969" width="11.42578125" style="287" hidden="1" customWidth="1"/>
    <col min="8970" max="8970" width="15" style="287" hidden="1" customWidth="1"/>
    <col min="8971" max="8972" width="11.42578125" style="287" hidden="1" customWidth="1"/>
    <col min="8973" max="8973" width="13.140625" style="287" hidden="1" customWidth="1"/>
    <col min="8974" max="8974" width="11.42578125" style="287" hidden="1" customWidth="1"/>
    <col min="8975" max="9216" width="0" style="287" hidden="1"/>
    <col min="9217" max="9217" width="11.42578125" style="287" hidden="1" customWidth="1"/>
    <col min="9218" max="9218" width="13.28515625" style="287" hidden="1" customWidth="1"/>
    <col min="9219" max="9220" width="11.42578125" style="287" hidden="1" customWidth="1"/>
    <col min="9221" max="9221" width="15" style="287" hidden="1" customWidth="1"/>
    <col min="9222" max="9225" width="11.42578125" style="287" hidden="1" customWidth="1"/>
    <col min="9226" max="9226" width="15" style="287" hidden="1" customWidth="1"/>
    <col min="9227" max="9228" width="11.42578125" style="287" hidden="1" customWidth="1"/>
    <col min="9229" max="9229" width="13.140625" style="287" hidden="1" customWidth="1"/>
    <col min="9230" max="9230" width="11.42578125" style="287" hidden="1" customWidth="1"/>
    <col min="9231" max="9472" width="0" style="287" hidden="1"/>
    <col min="9473" max="9473" width="11.42578125" style="287" hidden="1" customWidth="1"/>
    <col min="9474" max="9474" width="13.28515625" style="287" hidden="1" customWidth="1"/>
    <col min="9475" max="9476" width="11.42578125" style="287" hidden="1" customWidth="1"/>
    <col min="9477" max="9477" width="15" style="287" hidden="1" customWidth="1"/>
    <col min="9478" max="9481" width="11.42578125" style="287" hidden="1" customWidth="1"/>
    <col min="9482" max="9482" width="15" style="287" hidden="1" customWidth="1"/>
    <col min="9483" max="9484" width="11.42578125" style="287" hidden="1" customWidth="1"/>
    <col min="9485" max="9485" width="13.140625" style="287" hidden="1" customWidth="1"/>
    <col min="9486" max="9486" width="11.42578125" style="287" hidden="1" customWidth="1"/>
    <col min="9487" max="9728" width="0" style="287" hidden="1"/>
    <col min="9729" max="9729" width="11.42578125" style="287" hidden="1" customWidth="1"/>
    <col min="9730" max="9730" width="13.28515625" style="287" hidden="1" customWidth="1"/>
    <col min="9731" max="9732" width="11.42578125" style="287" hidden="1" customWidth="1"/>
    <col min="9733" max="9733" width="15" style="287" hidden="1" customWidth="1"/>
    <col min="9734" max="9737" width="11.42578125" style="287" hidden="1" customWidth="1"/>
    <col min="9738" max="9738" width="15" style="287" hidden="1" customWidth="1"/>
    <col min="9739" max="9740" width="11.42578125" style="287" hidden="1" customWidth="1"/>
    <col min="9741" max="9741" width="13.140625" style="287" hidden="1" customWidth="1"/>
    <col min="9742" max="9742" width="11.42578125" style="287" hidden="1" customWidth="1"/>
    <col min="9743" max="9984" width="0" style="287" hidden="1"/>
    <col min="9985" max="9985" width="11.42578125" style="287" hidden="1" customWidth="1"/>
    <col min="9986" max="9986" width="13.28515625" style="287" hidden="1" customWidth="1"/>
    <col min="9987" max="9988" width="11.42578125" style="287" hidden="1" customWidth="1"/>
    <col min="9989" max="9989" width="15" style="287" hidden="1" customWidth="1"/>
    <col min="9990" max="9993" width="11.42578125" style="287" hidden="1" customWidth="1"/>
    <col min="9994" max="9994" width="15" style="287" hidden="1" customWidth="1"/>
    <col min="9995" max="9996" width="11.42578125" style="287" hidden="1" customWidth="1"/>
    <col min="9997" max="9997" width="13.140625" style="287" hidden="1" customWidth="1"/>
    <col min="9998" max="9998" width="11.42578125" style="287" hidden="1" customWidth="1"/>
    <col min="9999" max="10240" width="0" style="287" hidden="1"/>
    <col min="10241" max="10241" width="11.42578125" style="287" hidden="1" customWidth="1"/>
    <col min="10242" max="10242" width="13.28515625" style="287" hidden="1" customWidth="1"/>
    <col min="10243" max="10244" width="11.42578125" style="287" hidden="1" customWidth="1"/>
    <col min="10245" max="10245" width="15" style="287" hidden="1" customWidth="1"/>
    <col min="10246" max="10249" width="11.42578125" style="287" hidden="1" customWidth="1"/>
    <col min="10250" max="10250" width="15" style="287" hidden="1" customWidth="1"/>
    <col min="10251" max="10252" width="11.42578125" style="287" hidden="1" customWidth="1"/>
    <col min="10253" max="10253" width="13.140625" style="287" hidden="1" customWidth="1"/>
    <col min="10254" max="10254" width="11.42578125" style="287" hidden="1" customWidth="1"/>
    <col min="10255" max="10496" width="0" style="287" hidden="1"/>
    <col min="10497" max="10497" width="11.42578125" style="287" hidden="1" customWidth="1"/>
    <col min="10498" max="10498" width="13.28515625" style="287" hidden="1" customWidth="1"/>
    <col min="10499" max="10500" width="11.42578125" style="287" hidden="1" customWidth="1"/>
    <col min="10501" max="10501" width="15" style="287" hidden="1" customWidth="1"/>
    <col min="10502" max="10505" width="11.42578125" style="287" hidden="1" customWidth="1"/>
    <col min="10506" max="10506" width="15" style="287" hidden="1" customWidth="1"/>
    <col min="10507" max="10508" width="11.42578125" style="287" hidden="1" customWidth="1"/>
    <col min="10509" max="10509" width="13.140625" style="287" hidden="1" customWidth="1"/>
    <col min="10510" max="10510" width="11.42578125" style="287" hidden="1" customWidth="1"/>
    <col min="10511" max="10752" width="0" style="287" hidden="1"/>
    <col min="10753" max="10753" width="11.42578125" style="287" hidden="1" customWidth="1"/>
    <col min="10754" max="10754" width="13.28515625" style="287" hidden="1" customWidth="1"/>
    <col min="10755" max="10756" width="11.42578125" style="287" hidden="1" customWidth="1"/>
    <col min="10757" max="10757" width="15" style="287" hidden="1" customWidth="1"/>
    <col min="10758" max="10761" width="11.42578125" style="287" hidden="1" customWidth="1"/>
    <col min="10762" max="10762" width="15" style="287" hidden="1" customWidth="1"/>
    <col min="10763" max="10764" width="11.42578125" style="287" hidden="1" customWidth="1"/>
    <col min="10765" max="10765" width="13.140625" style="287" hidden="1" customWidth="1"/>
    <col min="10766" max="10766" width="11.42578125" style="287" hidden="1" customWidth="1"/>
    <col min="10767" max="11008" width="0" style="287" hidden="1"/>
    <col min="11009" max="11009" width="11.42578125" style="287" hidden="1" customWidth="1"/>
    <col min="11010" max="11010" width="13.28515625" style="287" hidden="1" customWidth="1"/>
    <col min="11011" max="11012" width="11.42578125" style="287" hidden="1" customWidth="1"/>
    <col min="11013" max="11013" width="15" style="287" hidden="1" customWidth="1"/>
    <col min="11014" max="11017" width="11.42578125" style="287" hidden="1" customWidth="1"/>
    <col min="11018" max="11018" width="15" style="287" hidden="1" customWidth="1"/>
    <col min="11019" max="11020" width="11.42578125" style="287" hidden="1" customWidth="1"/>
    <col min="11021" max="11021" width="13.140625" style="287" hidden="1" customWidth="1"/>
    <col min="11022" max="11022" width="11.42578125" style="287" hidden="1" customWidth="1"/>
    <col min="11023" max="11264" width="0" style="287" hidden="1"/>
    <col min="11265" max="11265" width="11.42578125" style="287" hidden="1" customWidth="1"/>
    <col min="11266" max="11266" width="13.28515625" style="287" hidden="1" customWidth="1"/>
    <col min="11267" max="11268" width="11.42578125" style="287" hidden="1" customWidth="1"/>
    <col min="11269" max="11269" width="15" style="287" hidden="1" customWidth="1"/>
    <col min="11270" max="11273" width="11.42578125" style="287" hidden="1" customWidth="1"/>
    <col min="11274" max="11274" width="15" style="287" hidden="1" customWidth="1"/>
    <col min="11275" max="11276" width="11.42578125" style="287" hidden="1" customWidth="1"/>
    <col min="11277" max="11277" width="13.140625" style="287" hidden="1" customWidth="1"/>
    <col min="11278" max="11278" width="11.42578125" style="287" hidden="1" customWidth="1"/>
    <col min="11279" max="11520" width="0" style="287" hidden="1"/>
    <col min="11521" max="11521" width="11.42578125" style="287" hidden="1" customWidth="1"/>
    <col min="11522" max="11522" width="13.28515625" style="287" hidden="1" customWidth="1"/>
    <col min="11523" max="11524" width="11.42578125" style="287" hidden="1" customWidth="1"/>
    <col min="11525" max="11525" width="15" style="287" hidden="1" customWidth="1"/>
    <col min="11526" max="11529" width="11.42578125" style="287" hidden="1" customWidth="1"/>
    <col min="11530" max="11530" width="15" style="287" hidden="1" customWidth="1"/>
    <col min="11531" max="11532" width="11.42578125" style="287" hidden="1" customWidth="1"/>
    <col min="11533" max="11533" width="13.140625" style="287" hidden="1" customWidth="1"/>
    <col min="11534" max="11534" width="11.42578125" style="287" hidden="1" customWidth="1"/>
    <col min="11535" max="11776" width="0" style="287" hidden="1"/>
    <col min="11777" max="11777" width="11.42578125" style="287" hidden="1" customWidth="1"/>
    <col min="11778" max="11778" width="13.28515625" style="287" hidden="1" customWidth="1"/>
    <col min="11779" max="11780" width="11.42578125" style="287" hidden="1" customWidth="1"/>
    <col min="11781" max="11781" width="15" style="287" hidden="1" customWidth="1"/>
    <col min="11782" max="11785" width="11.42578125" style="287" hidden="1" customWidth="1"/>
    <col min="11786" max="11786" width="15" style="287" hidden="1" customWidth="1"/>
    <col min="11787" max="11788" width="11.42578125" style="287" hidden="1" customWidth="1"/>
    <col min="11789" max="11789" width="13.140625" style="287" hidden="1" customWidth="1"/>
    <col min="11790" max="11790" width="11.42578125" style="287" hidden="1" customWidth="1"/>
    <col min="11791" max="12032" width="0" style="287" hidden="1"/>
    <col min="12033" max="12033" width="11.42578125" style="287" hidden="1" customWidth="1"/>
    <col min="12034" max="12034" width="13.28515625" style="287" hidden="1" customWidth="1"/>
    <col min="12035" max="12036" width="11.42578125" style="287" hidden="1" customWidth="1"/>
    <col min="12037" max="12037" width="15" style="287" hidden="1" customWidth="1"/>
    <col min="12038" max="12041" width="11.42578125" style="287" hidden="1" customWidth="1"/>
    <col min="12042" max="12042" width="15" style="287" hidden="1" customWidth="1"/>
    <col min="12043" max="12044" width="11.42578125" style="287" hidden="1" customWidth="1"/>
    <col min="12045" max="12045" width="13.140625" style="287" hidden="1" customWidth="1"/>
    <col min="12046" max="12046" width="11.42578125" style="287" hidden="1" customWidth="1"/>
    <col min="12047" max="12288" width="0" style="287" hidden="1"/>
    <col min="12289" max="12289" width="11.42578125" style="287" hidden="1" customWidth="1"/>
    <col min="12290" max="12290" width="13.28515625" style="287" hidden="1" customWidth="1"/>
    <col min="12291" max="12292" width="11.42578125" style="287" hidden="1" customWidth="1"/>
    <col min="12293" max="12293" width="15" style="287" hidden="1" customWidth="1"/>
    <col min="12294" max="12297" width="11.42578125" style="287" hidden="1" customWidth="1"/>
    <col min="12298" max="12298" width="15" style="287" hidden="1" customWidth="1"/>
    <col min="12299" max="12300" width="11.42578125" style="287" hidden="1" customWidth="1"/>
    <col min="12301" max="12301" width="13.140625" style="287" hidden="1" customWidth="1"/>
    <col min="12302" max="12302" width="11.42578125" style="287" hidden="1" customWidth="1"/>
    <col min="12303" max="12544" width="0" style="287" hidden="1"/>
    <col min="12545" max="12545" width="11.42578125" style="287" hidden="1" customWidth="1"/>
    <col min="12546" max="12546" width="13.28515625" style="287" hidden="1" customWidth="1"/>
    <col min="12547" max="12548" width="11.42578125" style="287" hidden="1" customWidth="1"/>
    <col min="12549" max="12549" width="15" style="287" hidden="1" customWidth="1"/>
    <col min="12550" max="12553" width="11.42578125" style="287" hidden="1" customWidth="1"/>
    <col min="12554" max="12554" width="15" style="287" hidden="1" customWidth="1"/>
    <col min="12555" max="12556" width="11.42578125" style="287" hidden="1" customWidth="1"/>
    <col min="12557" max="12557" width="13.140625" style="287" hidden="1" customWidth="1"/>
    <col min="12558" max="12558" width="11.42578125" style="287" hidden="1" customWidth="1"/>
    <col min="12559" max="12800" width="0" style="287" hidden="1"/>
    <col min="12801" max="12801" width="11.42578125" style="287" hidden="1" customWidth="1"/>
    <col min="12802" max="12802" width="13.28515625" style="287" hidden="1" customWidth="1"/>
    <col min="12803" max="12804" width="11.42578125" style="287" hidden="1" customWidth="1"/>
    <col min="12805" max="12805" width="15" style="287" hidden="1" customWidth="1"/>
    <col min="12806" max="12809" width="11.42578125" style="287" hidden="1" customWidth="1"/>
    <col min="12810" max="12810" width="15" style="287" hidden="1" customWidth="1"/>
    <col min="12811" max="12812" width="11.42578125" style="287" hidden="1" customWidth="1"/>
    <col min="12813" max="12813" width="13.140625" style="287" hidden="1" customWidth="1"/>
    <col min="12814" max="12814" width="11.42578125" style="287" hidden="1" customWidth="1"/>
    <col min="12815" max="13056" width="0" style="287" hidden="1"/>
    <col min="13057" max="13057" width="11.42578125" style="287" hidden="1" customWidth="1"/>
    <col min="13058" max="13058" width="13.28515625" style="287" hidden="1" customWidth="1"/>
    <col min="13059" max="13060" width="11.42578125" style="287" hidden="1" customWidth="1"/>
    <col min="13061" max="13061" width="15" style="287" hidden="1" customWidth="1"/>
    <col min="13062" max="13065" width="11.42578125" style="287" hidden="1" customWidth="1"/>
    <col min="13066" max="13066" width="15" style="287" hidden="1" customWidth="1"/>
    <col min="13067" max="13068" width="11.42578125" style="287" hidden="1" customWidth="1"/>
    <col min="13069" max="13069" width="13.140625" style="287" hidden="1" customWidth="1"/>
    <col min="13070" max="13070" width="11.42578125" style="287" hidden="1" customWidth="1"/>
    <col min="13071" max="13312" width="0" style="287" hidden="1"/>
    <col min="13313" max="13313" width="11.42578125" style="287" hidden="1" customWidth="1"/>
    <col min="13314" max="13314" width="13.28515625" style="287" hidden="1" customWidth="1"/>
    <col min="13315" max="13316" width="11.42578125" style="287" hidden="1" customWidth="1"/>
    <col min="13317" max="13317" width="15" style="287" hidden="1" customWidth="1"/>
    <col min="13318" max="13321" width="11.42578125" style="287" hidden="1" customWidth="1"/>
    <col min="13322" max="13322" width="15" style="287" hidden="1" customWidth="1"/>
    <col min="13323" max="13324" width="11.42578125" style="287" hidden="1" customWidth="1"/>
    <col min="13325" max="13325" width="13.140625" style="287" hidden="1" customWidth="1"/>
    <col min="13326" max="13326" width="11.42578125" style="287" hidden="1" customWidth="1"/>
    <col min="13327" max="13568" width="0" style="287" hidden="1"/>
    <col min="13569" max="13569" width="11.42578125" style="287" hidden="1" customWidth="1"/>
    <col min="13570" max="13570" width="13.28515625" style="287" hidden="1" customWidth="1"/>
    <col min="13571" max="13572" width="11.42578125" style="287" hidden="1" customWidth="1"/>
    <col min="13573" max="13573" width="15" style="287" hidden="1" customWidth="1"/>
    <col min="13574" max="13577" width="11.42578125" style="287" hidden="1" customWidth="1"/>
    <col min="13578" max="13578" width="15" style="287" hidden="1" customWidth="1"/>
    <col min="13579" max="13580" width="11.42578125" style="287" hidden="1" customWidth="1"/>
    <col min="13581" max="13581" width="13.140625" style="287" hidden="1" customWidth="1"/>
    <col min="13582" max="13582" width="11.42578125" style="287" hidden="1" customWidth="1"/>
    <col min="13583" max="13824" width="0" style="287" hidden="1"/>
    <col min="13825" max="13825" width="11.42578125" style="287" hidden="1" customWidth="1"/>
    <col min="13826" max="13826" width="13.28515625" style="287" hidden="1" customWidth="1"/>
    <col min="13827" max="13828" width="11.42578125" style="287" hidden="1" customWidth="1"/>
    <col min="13829" max="13829" width="15" style="287" hidden="1" customWidth="1"/>
    <col min="13830" max="13833" width="11.42578125" style="287" hidden="1" customWidth="1"/>
    <col min="13834" max="13834" width="15" style="287" hidden="1" customWidth="1"/>
    <col min="13835" max="13836" width="11.42578125" style="287" hidden="1" customWidth="1"/>
    <col min="13837" max="13837" width="13.140625" style="287" hidden="1" customWidth="1"/>
    <col min="13838" max="13838" width="11.42578125" style="287" hidden="1" customWidth="1"/>
    <col min="13839" max="14080" width="0" style="287" hidden="1"/>
    <col min="14081" max="14081" width="11.42578125" style="287" hidden="1" customWidth="1"/>
    <col min="14082" max="14082" width="13.28515625" style="287" hidden="1" customWidth="1"/>
    <col min="14083" max="14084" width="11.42578125" style="287" hidden="1" customWidth="1"/>
    <col min="14085" max="14085" width="15" style="287" hidden="1" customWidth="1"/>
    <col min="14086" max="14089" width="11.42578125" style="287" hidden="1" customWidth="1"/>
    <col min="14090" max="14090" width="15" style="287" hidden="1" customWidth="1"/>
    <col min="14091" max="14092" width="11.42578125" style="287" hidden="1" customWidth="1"/>
    <col min="14093" max="14093" width="13.140625" style="287" hidden="1" customWidth="1"/>
    <col min="14094" max="14094" width="11.42578125" style="287" hidden="1" customWidth="1"/>
    <col min="14095" max="14336" width="0" style="287" hidden="1"/>
    <col min="14337" max="14337" width="11.42578125" style="287" hidden="1" customWidth="1"/>
    <col min="14338" max="14338" width="13.28515625" style="287" hidden="1" customWidth="1"/>
    <col min="14339" max="14340" width="11.42578125" style="287" hidden="1" customWidth="1"/>
    <col min="14341" max="14341" width="15" style="287" hidden="1" customWidth="1"/>
    <col min="14342" max="14345" width="11.42578125" style="287" hidden="1" customWidth="1"/>
    <col min="14346" max="14346" width="15" style="287" hidden="1" customWidth="1"/>
    <col min="14347" max="14348" width="11.42578125" style="287" hidden="1" customWidth="1"/>
    <col min="14349" max="14349" width="13.140625" style="287" hidden="1" customWidth="1"/>
    <col min="14350" max="14350" width="11.42578125" style="287" hidden="1" customWidth="1"/>
    <col min="14351" max="14592" width="0" style="287" hidden="1"/>
    <col min="14593" max="14593" width="11.42578125" style="287" hidden="1" customWidth="1"/>
    <col min="14594" max="14594" width="13.28515625" style="287" hidden="1" customWidth="1"/>
    <col min="14595" max="14596" width="11.42578125" style="287" hidden="1" customWidth="1"/>
    <col min="14597" max="14597" width="15" style="287" hidden="1" customWidth="1"/>
    <col min="14598" max="14601" width="11.42578125" style="287" hidden="1" customWidth="1"/>
    <col min="14602" max="14602" width="15" style="287" hidden="1" customWidth="1"/>
    <col min="14603" max="14604" width="11.42578125" style="287" hidden="1" customWidth="1"/>
    <col min="14605" max="14605" width="13.140625" style="287" hidden="1" customWidth="1"/>
    <col min="14606" max="14606" width="11.42578125" style="287" hidden="1" customWidth="1"/>
    <col min="14607" max="14848" width="0" style="287" hidden="1"/>
    <col min="14849" max="14849" width="11.42578125" style="287" hidden="1" customWidth="1"/>
    <col min="14850" max="14850" width="13.28515625" style="287" hidden="1" customWidth="1"/>
    <col min="14851" max="14852" width="11.42578125" style="287" hidden="1" customWidth="1"/>
    <col min="14853" max="14853" width="15" style="287" hidden="1" customWidth="1"/>
    <col min="14854" max="14857" width="11.42578125" style="287" hidden="1" customWidth="1"/>
    <col min="14858" max="14858" width="15" style="287" hidden="1" customWidth="1"/>
    <col min="14859" max="14860" width="11.42578125" style="287" hidden="1" customWidth="1"/>
    <col min="14861" max="14861" width="13.140625" style="287" hidden="1" customWidth="1"/>
    <col min="14862" max="14862" width="11.42578125" style="287" hidden="1" customWidth="1"/>
    <col min="14863" max="15104" width="0" style="287" hidden="1"/>
    <col min="15105" max="15105" width="11.42578125" style="287" hidden="1" customWidth="1"/>
    <col min="15106" max="15106" width="13.28515625" style="287" hidden="1" customWidth="1"/>
    <col min="15107" max="15108" width="11.42578125" style="287" hidden="1" customWidth="1"/>
    <col min="15109" max="15109" width="15" style="287" hidden="1" customWidth="1"/>
    <col min="15110" max="15113" width="11.42578125" style="287" hidden="1" customWidth="1"/>
    <col min="15114" max="15114" width="15" style="287" hidden="1" customWidth="1"/>
    <col min="15115" max="15116" width="11.42578125" style="287" hidden="1" customWidth="1"/>
    <col min="15117" max="15117" width="13.140625" style="287" hidden="1" customWidth="1"/>
    <col min="15118" max="15118" width="11.42578125" style="287" hidden="1" customWidth="1"/>
    <col min="15119" max="15360" width="0" style="287" hidden="1"/>
    <col min="15361" max="15361" width="11.42578125" style="287" hidden="1" customWidth="1"/>
    <col min="15362" max="15362" width="13.28515625" style="287" hidden="1" customWidth="1"/>
    <col min="15363" max="15364" width="11.42578125" style="287" hidden="1" customWidth="1"/>
    <col min="15365" max="15365" width="15" style="287" hidden="1" customWidth="1"/>
    <col min="15366" max="15369" width="11.42578125" style="287" hidden="1" customWidth="1"/>
    <col min="15370" max="15370" width="15" style="287" hidden="1" customWidth="1"/>
    <col min="15371" max="15372" width="11.42578125" style="287" hidden="1" customWidth="1"/>
    <col min="15373" max="15373" width="13.140625" style="287" hidden="1" customWidth="1"/>
    <col min="15374" max="15374" width="11.42578125" style="287" hidden="1" customWidth="1"/>
    <col min="15375" max="15616" width="0" style="287" hidden="1"/>
    <col min="15617" max="15617" width="11.42578125" style="287" hidden="1" customWidth="1"/>
    <col min="15618" max="15618" width="13.28515625" style="287" hidden="1" customWidth="1"/>
    <col min="15619" max="15620" width="11.42578125" style="287" hidden="1" customWidth="1"/>
    <col min="15621" max="15621" width="15" style="287" hidden="1" customWidth="1"/>
    <col min="15622" max="15625" width="11.42578125" style="287" hidden="1" customWidth="1"/>
    <col min="15626" max="15626" width="15" style="287" hidden="1" customWidth="1"/>
    <col min="15627" max="15628" width="11.42578125" style="287" hidden="1" customWidth="1"/>
    <col min="15629" max="15629" width="13.140625" style="287" hidden="1" customWidth="1"/>
    <col min="15630" max="15630" width="11.42578125" style="287" hidden="1" customWidth="1"/>
    <col min="15631" max="15872" width="0" style="287" hidden="1"/>
    <col min="15873" max="15873" width="11.42578125" style="287" hidden="1" customWidth="1"/>
    <col min="15874" max="15874" width="13.28515625" style="287" hidden="1" customWidth="1"/>
    <col min="15875" max="15876" width="11.42578125" style="287" hidden="1" customWidth="1"/>
    <col min="15877" max="15877" width="15" style="287" hidden="1" customWidth="1"/>
    <col min="15878" max="15881" width="11.42578125" style="287" hidden="1" customWidth="1"/>
    <col min="15882" max="15882" width="15" style="287" hidden="1" customWidth="1"/>
    <col min="15883" max="15884" width="11.42578125" style="287" hidden="1" customWidth="1"/>
    <col min="15885" max="15885" width="13.140625" style="287" hidden="1" customWidth="1"/>
    <col min="15886" max="15886" width="11.42578125" style="287" hidden="1" customWidth="1"/>
    <col min="15887" max="16128" width="0" style="287" hidden="1"/>
    <col min="16129" max="16129" width="11.42578125" style="287" hidden="1" customWidth="1"/>
    <col min="16130" max="16130" width="13.28515625" style="287" hidden="1" customWidth="1"/>
    <col min="16131" max="16132" width="11.42578125" style="287" hidden="1" customWidth="1"/>
    <col min="16133" max="16133" width="15" style="287" hidden="1" customWidth="1"/>
    <col min="16134" max="16137" width="11.42578125" style="287" hidden="1" customWidth="1"/>
    <col min="16138" max="16138" width="15" style="287" hidden="1" customWidth="1"/>
    <col min="16139" max="16140" width="11.42578125" style="287" hidden="1" customWidth="1"/>
    <col min="16141" max="16141" width="13.140625" style="287" hidden="1" customWidth="1"/>
    <col min="16142" max="16142" width="11.42578125" style="287" hidden="1" customWidth="1"/>
    <col min="16143" max="16384" width="0" style="287" hidden="1"/>
  </cols>
  <sheetData>
    <row r="1" spans="1:14" s="2" customFormat="1" ht="11.25">
      <c r="A1" s="796" t="s">
        <v>0</v>
      </c>
      <c r="B1" s="796"/>
      <c r="C1" s="796"/>
      <c r="D1" s="796"/>
      <c r="E1" s="796"/>
      <c r="F1" s="796"/>
      <c r="G1" s="796"/>
      <c r="H1" s="796"/>
      <c r="I1" s="796"/>
      <c r="J1" s="796"/>
      <c r="K1" s="796"/>
      <c r="L1" s="796"/>
      <c r="M1" s="796"/>
    </row>
    <row r="2" spans="1:14" s="2" customFormat="1" ht="11.25">
      <c r="A2" s="796" t="s">
        <v>77</v>
      </c>
      <c r="B2" s="796"/>
      <c r="C2" s="796"/>
      <c r="D2" s="796"/>
      <c r="E2" s="796"/>
      <c r="F2" s="796"/>
      <c r="G2" s="796"/>
      <c r="H2" s="796"/>
      <c r="I2" s="796"/>
      <c r="J2" s="796"/>
      <c r="K2" s="796"/>
      <c r="L2" s="796"/>
      <c r="M2" s="796"/>
    </row>
    <row r="3" spans="1:14" s="2" customFormat="1" ht="11.25">
      <c r="A3" s="796" t="s">
        <v>733</v>
      </c>
      <c r="B3" s="796"/>
      <c r="C3" s="796"/>
      <c r="D3" s="796"/>
      <c r="E3" s="796"/>
      <c r="F3" s="796"/>
      <c r="G3" s="796"/>
      <c r="H3" s="796"/>
      <c r="I3" s="796"/>
      <c r="J3" s="796"/>
      <c r="K3" s="796"/>
      <c r="L3" s="796"/>
      <c r="M3" s="796"/>
    </row>
    <row r="4" spans="1:14">
      <c r="A4" s="284"/>
      <c r="B4" s="285"/>
      <c r="C4" s="286"/>
      <c r="D4" s="286"/>
      <c r="E4" s="286"/>
      <c r="F4" s="286"/>
      <c r="G4" s="286"/>
    </row>
    <row r="5" spans="1:14" s="2" customFormat="1" ht="11.25">
      <c r="B5" s="1005" t="s">
        <v>34</v>
      </c>
      <c r="C5" s="1005"/>
      <c r="D5" s="799"/>
      <c r="E5" s="799"/>
      <c r="F5" s="799"/>
      <c r="G5" s="799"/>
      <c r="H5" s="799"/>
      <c r="I5" s="799"/>
      <c r="J5" s="799"/>
      <c r="K5" s="799"/>
    </row>
    <row r="6" spans="1:14" s="2" customFormat="1" ht="15" customHeight="1">
      <c r="B6" s="1006" t="s">
        <v>125</v>
      </c>
      <c r="C6" s="1006"/>
      <c r="D6" s="1014" t="str">
        <f>IFERROR(VLOOKUP(D5,DESPLEGABLES!A1:B225,2,FALSE),"")</f>
        <v/>
      </c>
      <c r="E6" s="1014"/>
      <c r="F6" s="1014"/>
      <c r="G6" s="1014"/>
      <c r="H6" s="1014"/>
      <c r="I6" s="1014"/>
      <c r="J6" s="1014"/>
      <c r="K6" s="1014"/>
    </row>
    <row r="7" spans="1:14">
      <c r="A7" s="284"/>
      <c r="B7" s="288"/>
    </row>
    <row r="8" spans="1:14" ht="15.75">
      <c r="A8" s="294"/>
      <c r="B8" s="294"/>
      <c r="C8" s="1023" t="s">
        <v>734</v>
      </c>
      <c r="D8" s="1023"/>
      <c r="E8" s="1023"/>
      <c r="F8" s="1023"/>
      <c r="G8" s="1023"/>
      <c r="H8" s="1023"/>
      <c r="I8" s="310">
        <f>+'Formulario 1.1A - Cálculo I-E.P'!C8</f>
        <v>2024</v>
      </c>
      <c r="L8" s="468" t="s">
        <v>911</v>
      </c>
    </row>
    <row r="9" spans="1:14" ht="16.5" thickBot="1">
      <c r="A9" s="294"/>
      <c r="B9" s="294"/>
      <c r="M9" s="295"/>
    </row>
    <row r="10" spans="1:14" ht="13.5" customHeight="1" thickTop="1">
      <c r="A10" s="1008" t="s">
        <v>735</v>
      </c>
      <c r="B10" s="1011" t="s">
        <v>736</v>
      </c>
      <c r="C10" s="1015" t="s">
        <v>737</v>
      </c>
      <c r="D10" s="1016"/>
      <c r="E10" s="1019" t="s">
        <v>725</v>
      </c>
      <c r="F10" s="1020"/>
      <c r="G10" s="1020"/>
      <c r="H10" s="1021"/>
      <c r="I10" s="1024" t="s">
        <v>1079</v>
      </c>
      <c r="J10" s="1019" t="s">
        <v>726</v>
      </c>
      <c r="K10" s="1020"/>
      <c r="L10" s="1020"/>
      <c r="M10" s="1027"/>
    </row>
    <row r="11" spans="1:14" ht="15" customHeight="1">
      <c r="A11" s="1009"/>
      <c r="B11" s="1012"/>
      <c r="C11" s="1017"/>
      <c r="D11" s="1018"/>
      <c r="E11" s="1022" t="s">
        <v>1078</v>
      </c>
      <c r="F11" s="1022" t="s">
        <v>728</v>
      </c>
      <c r="G11" s="1022" t="s">
        <v>729</v>
      </c>
      <c r="H11" s="1022" t="s">
        <v>730</v>
      </c>
      <c r="I11" s="1025"/>
      <c r="J11" s="1022" t="s">
        <v>727</v>
      </c>
      <c r="K11" s="1022" t="s">
        <v>728</v>
      </c>
      <c r="L11" s="1022" t="s">
        <v>729</v>
      </c>
      <c r="M11" s="1028" t="s">
        <v>730</v>
      </c>
    </row>
    <row r="12" spans="1:14" ht="15.75" customHeight="1" thickBot="1">
      <c r="A12" s="1010"/>
      <c r="B12" s="1013"/>
      <c r="C12" s="292" t="s">
        <v>731</v>
      </c>
      <c r="D12" s="293" t="s">
        <v>732</v>
      </c>
      <c r="E12" s="1010"/>
      <c r="F12" s="1010"/>
      <c r="G12" s="1010"/>
      <c r="H12" s="1010"/>
      <c r="I12" s="1026"/>
      <c r="J12" s="1010"/>
      <c r="K12" s="1010"/>
      <c r="L12" s="1010"/>
      <c r="M12" s="1029"/>
    </row>
    <row r="13" spans="1:14" ht="13.5" thickTop="1">
      <c r="A13" s="296"/>
      <c r="B13" s="297"/>
      <c r="C13" s="289"/>
      <c r="D13" s="289"/>
      <c r="E13" s="289"/>
      <c r="F13" s="289"/>
      <c r="G13" s="289"/>
      <c r="H13" s="289"/>
      <c r="I13" s="289"/>
      <c r="J13" s="303"/>
      <c r="K13" s="303"/>
      <c r="L13" s="303"/>
      <c r="M13" s="301"/>
      <c r="N13" s="291"/>
    </row>
    <row r="14" spans="1:14">
      <c r="A14" s="298"/>
      <c r="B14" s="289"/>
      <c r="C14" s="289"/>
      <c r="D14" s="289"/>
      <c r="E14" s="289"/>
      <c r="F14" s="289"/>
      <c r="G14" s="289"/>
      <c r="H14" s="289"/>
      <c r="I14" s="289"/>
      <c r="J14" s="303"/>
      <c r="K14" s="303"/>
      <c r="L14" s="303"/>
      <c r="M14" s="290"/>
    </row>
    <row r="15" spans="1:14">
      <c r="A15" s="298"/>
      <c r="B15" s="289"/>
      <c r="C15" s="289"/>
      <c r="D15" s="289"/>
      <c r="E15" s="289"/>
      <c r="F15" s="289"/>
      <c r="G15" s="289"/>
      <c r="H15" s="289"/>
      <c r="I15" s="289"/>
      <c r="J15" s="303"/>
      <c r="K15" s="303"/>
      <c r="L15" s="303"/>
      <c r="M15" s="290"/>
    </row>
    <row r="16" spans="1:14">
      <c r="A16" s="298"/>
      <c r="B16" s="289"/>
      <c r="C16" s="289"/>
      <c r="D16" s="289"/>
      <c r="E16" s="289"/>
      <c r="F16" s="289"/>
      <c r="G16" s="289"/>
      <c r="H16" s="289"/>
      <c r="I16" s="289"/>
      <c r="J16" s="303"/>
      <c r="K16" s="303"/>
      <c r="L16" s="303"/>
      <c r="M16" s="290"/>
    </row>
    <row r="17" spans="1:13">
      <c r="A17" s="298"/>
      <c r="B17" s="289"/>
      <c r="C17" s="289"/>
      <c r="D17" s="289"/>
      <c r="E17" s="289"/>
      <c r="F17" s="289"/>
      <c r="G17" s="289"/>
      <c r="H17" s="289"/>
      <c r="I17" s="289"/>
      <c r="J17" s="303"/>
      <c r="K17" s="303"/>
      <c r="L17" s="303"/>
      <c r="M17" s="290"/>
    </row>
    <row r="18" spans="1:13">
      <c r="A18" s="298"/>
      <c r="B18" s="289"/>
      <c r="C18" s="289"/>
      <c r="D18" s="289"/>
      <c r="E18" s="289"/>
      <c r="F18" s="289"/>
      <c r="G18" s="289"/>
      <c r="H18" s="289"/>
      <c r="I18" s="289"/>
      <c r="J18" s="303"/>
      <c r="K18" s="303"/>
      <c r="L18" s="303"/>
      <c r="M18" s="290"/>
    </row>
    <row r="19" spans="1:13">
      <c r="A19" s="298"/>
      <c r="B19" s="289"/>
      <c r="C19" s="289"/>
      <c r="D19" s="289"/>
      <c r="E19" s="289"/>
      <c r="F19" s="289"/>
      <c r="G19" s="289"/>
      <c r="H19" s="289"/>
      <c r="I19" s="289"/>
      <c r="J19" s="303"/>
      <c r="K19" s="303"/>
      <c r="L19" s="303"/>
      <c r="M19" s="290"/>
    </row>
    <row r="20" spans="1:13">
      <c r="A20" s="298"/>
      <c r="B20" s="289"/>
      <c r="C20" s="289"/>
      <c r="D20" s="289"/>
      <c r="E20" s="289"/>
      <c r="F20" s="289"/>
      <c r="G20" s="289"/>
      <c r="H20" s="289"/>
      <c r="I20" s="289"/>
      <c r="J20" s="303"/>
      <c r="K20" s="303"/>
      <c r="L20" s="303"/>
      <c r="M20" s="290"/>
    </row>
    <row r="21" spans="1:13">
      <c r="A21" s="298"/>
      <c r="B21" s="289"/>
      <c r="C21" s="289"/>
      <c r="D21" s="289"/>
      <c r="E21" s="289"/>
      <c r="F21" s="289"/>
      <c r="G21" s="289"/>
      <c r="H21" s="289"/>
      <c r="I21" s="289"/>
      <c r="J21" s="303"/>
      <c r="K21" s="303"/>
      <c r="L21" s="303"/>
      <c r="M21" s="290"/>
    </row>
    <row r="22" spans="1:13">
      <c r="A22" s="298"/>
      <c r="B22" s="289"/>
      <c r="C22" s="289"/>
      <c r="D22" s="289"/>
      <c r="E22" s="289"/>
      <c r="F22" s="289"/>
      <c r="G22" s="289"/>
      <c r="H22" s="289"/>
      <c r="I22" s="289"/>
      <c r="J22" s="303"/>
      <c r="K22" s="303"/>
      <c r="L22" s="303"/>
      <c r="M22" s="290"/>
    </row>
    <row r="23" spans="1:13">
      <c r="A23" s="298"/>
      <c r="B23" s="289"/>
      <c r="C23" s="289"/>
      <c r="D23" s="289"/>
      <c r="E23" s="289"/>
      <c r="F23" s="289"/>
      <c r="G23" s="289"/>
      <c r="H23" s="289"/>
      <c r="I23" s="289"/>
      <c r="J23" s="303"/>
      <c r="K23" s="303"/>
      <c r="L23" s="303"/>
      <c r="M23" s="290"/>
    </row>
    <row r="24" spans="1:13">
      <c r="A24" s="298"/>
      <c r="B24" s="289"/>
      <c r="C24" s="289"/>
      <c r="D24" s="289"/>
      <c r="E24" s="289"/>
      <c r="F24" s="289"/>
      <c r="G24" s="289"/>
      <c r="H24" s="289"/>
      <c r="I24" s="289"/>
      <c r="J24" s="303"/>
      <c r="K24" s="303"/>
      <c r="L24" s="303"/>
      <c r="M24" s="290"/>
    </row>
    <row r="25" spans="1:13">
      <c r="A25" s="298"/>
      <c r="B25" s="289"/>
      <c r="C25" s="289"/>
      <c r="D25" s="289"/>
      <c r="E25" s="289"/>
      <c r="F25" s="289"/>
      <c r="G25" s="289"/>
      <c r="H25" s="289"/>
      <c r="I25" s="289"/>
      <c r="J25" s="303"/>
      <c r="K25" s="303"/>
      <c r="L25" s="303"/>
      <c r="M25" s="290"/>
    </row>
    <row r="26" spans="1:13">
      <c r="A26" s="298"/>
      <c r="B26" s="289"/>
      <c r="C26" s="289"/>
      <c r="D26" s="289"/>
      <c r="E26" s="289"/>
      <c r="F26" s="289"/>
      <c r="G26" s="289"/>
      <c r="H26" s="289"/>
      <c r="I26" s="289"/>
      <c r="J26" s="303"/>
      <c r="K26" s="303"/>
      <c r="L26" s="303"/>
      <c r="M26" s="290"/>
    </row>
    <row r="27" spans="1:13">
      <c r="A27" s="298"/>
      <c r="B27" s="289"/>
      <c r="C27" s="289"/>
      <c r="D27" s="289"/>
      <c r="E27" s="289"/>
      <c r="F27" s="289"/>
      <c r="G27" s="289"/>
      <c r="H27" s="289"/>
      <c r="I27" s="289"/>
      <c r="J27" s="303"/>
      <c r="K27" s="303"/>
      <c r="L27" s="303"/>
      <c r="M27" s="290"/>
    </row>
    <row r="28" spans="1:13">
      <c r="A28" s="298"/>
      <c r="B28" s="289"/>
      <c r="C28" s="289"/>
      <c r="D28" s="289"/>
      <c r="E28" s="289"/>
      <c r="F28" s="289"/>
      <c r="G28" s="289"/>
      <c r="H28" s="289"/>
      <c r="I28" s="289"/>
      <c r="J28" s="303"/>
      <c r="K28" s="303"/>
      <c r="L28" s="303"/>
      <c r="M28" s="290"/>
    </row>
    <row r="29" spans="1:13">
      <c r="A29" s="298"/>
      <c r="B29" s="289"/>
      <c r="C29" s="289"/>
      <c r="D29" s="289"/>
      <c r="E29" s="289"/>
      <c r="F29" s="289"/>
      <c r="G29" s="289"/>
      <c r="H29" s="289"/>
      <c r="I29" s="289"/>
      <c r="J29" s="303"/>
      <c r="K29" s="303"/>
      <c r="L29" s="303"/>
      <c r="M29" s="290"/>
    </row>
    <row r="30" spans="1:13">
      <c r="A30" s="298"/>
      <c r="B30" s="289"/>
      <c r="C30" s="289"/>
      <c r="D30" s="289"/>
      <c r="E30" s="289"/>
      <c r="F30" s="289"/>
      <c r="G30" s="289"/>
      <c r="H30" s="289"/>
      <c r="I30" s="289"/>
      <c r="J30" s="303"/>
      <c r="K30" s="303"/>
      <c r="L30" s="303"/>
      <c r="M30" s="290"/>
    </row>
    <row r="31" spans="1:13" ht="13.5" thickBot="1">
      <c r="A31" s="299"/>
      <c r="B31" s="300"/>
      <c r="C31" s="300"/>
      <c r="D31" s="300"/>
      <c r="E31" s="300"/>
      <c r="F31" s="300"/>
      <c r="G31" s="300"/>
      <c r="H31" s="300"/>
      <c r="I31" s="300"/>
      <c r="J31" s="304"/>
      <c r="K31" s="304"/>
      <c r="L31" s="304"/>
      <c r="M31" s="302"/>
    </row>
    <row r="32" spans="1:13" ht="13.5" thickTop="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bp8ZlIsOEXopx+UifiDaifg5T5nmW+YHmkt4jNnxvEVHnfww9/1H7NamTwINI0I/2RqY0ak6vQtVLs/gL3A/Lg==" saltValue="XLsj903yL0FikvNWZTe7cw==" spinCount="100000" sheet="1" objects="1" scenarios="1" selectLockedCells="1"/>
  <mergeCells count="22">
    <mergeCell ref="I10:I12"/>
    <mergeCell ref="J10:M10"/>
    <mergeCell ref="J11:J12"/>
    <mergeCell ref="K11:K12"/>
    <mergeCell ref="L11:L12"/>
    <mergeCell ref="M11:M12"/>
    <mergeCell ref="A1:M1"/>
    <mergeCell ref="A2:M2"/>
    <mergeCell ref="A3:M3"/>
    <mergeCell ref="A10:A12"/>
    <mergeCell ref="B10:B12"/>
    <mergeCell ref="D5:K5"/>
    <mergeCell ref="D6:K6"/>
    <mergeCell ref="B5:C5"/>
    <mergeCell ref="B6:C6"/>
    <mergeCell ref="C10:D11"/>
    <mergeCell ref="E10:H10"/>
    <mergeCell ref="E11:E12"/>
    <mergeCell ref="C8:H8"/>
    <mergeCell ref="F11:F12"/>
    <mergeCell ref="G11:G12"/>
    <mergeCell ref="H11:H12"/>
  </mergeCells>
  <printOptions horizontalCentered="1" verticalCentered="1" gridLinesSet="0"/>
  <pageMargins left="0.4" right="0.75" top="0.25" bottom="1" header="0.54" footer="0.51181102362204722"/>
  <pageSetup scale="80" orientation="landscape"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DESPLEGABLES!$A$2:$A$225</xm:f>
          </x14:formula1>
          <xm:sqref>D5:K5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Formulario 1.1- Ingresos E.P</vt:lpstr>
      <vt:lpstr>Formulario 1.1A - Cálculo I-E.P</vt:lpstr>
      <vt:lpstr>Formulario 1.2 - Ingresos F.E </vt:lpstr>
      <vt:lpstr>Formulario 1.2A-Cálculo I-F.E</vt:lpstr>
      <vt:lpstr>DESPLEGABLES</vt:lpstr>
      <vt:lpstr>Formulario 2- Gasto</vt:lpstr>
      <vt:lpstr>Formulario 3-Clas. Económica</vt:lpstr>
      <vt:lpstr>Formulario 5- Deuda Pública</vt:lpstr>
      <vt:lpstr>DESPLEGABLES!_ftn1</vt:lpstr>
      <vt:lpstr>DESPLEGABLES!_ftnref1</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Rosa.Blanco@minhacienda.gov.co</dc:creator>
  <cp:lastModifiedBy>Eddy Shirley Herreno Mosquera</cp:lastModifiedBy>
  <cp:lastPrinted>2018-02-08T19:53:56Z</cp:lastPrinted>
  <dcterms:created xsi:type="dcterms:W3CDTF">2016-02-02T18:51:55Z</dcterms:created>
  <dcterms:modified xsi:type="dcterms:W3CDTF">2023-02-24T16:07:31Z</dcterms:modified>
</cp:coreProperties>
</file>