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SERGIO RODRIGUEZ\Trabajo en Casa SRS\Informes Ejecucion Presupuestal\SGR\2024\11 Noviembre\"/>
    </mc:Choice>
  </mc:AlternateContent>
  <xr:revisionPtr revIDLastSave="0" documentId="13_ncr:1_{E06A3E39-F9E7-4897-8948-B2F1F96AB1CC}"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2" l="1"/>
  <c r="E65" i="2"/>
  <c r="I43" i="2" l="1"/>
  <c r="G43" i="2"/>
  <c r="K43" i="2"/>
  <c r="G12" i="13" l="1"/>
  <c r="G10" i="13"/>
  <c r="G14" i="13"/>
  <c r="A4" i="13"/>
  <c r="M44" i="2" l="1"/>
  <c r="K44" i="2"/>
  <c r="I44" i="2"/>
  <c r="G44" i="2"/>
  <c r="M45" i="2"/>
  <c r="G45" i="2"/>
  <c r="K45" i="2"/>
  <c r="I45" i="2"/>
  <c r="I46" i="2"/>
  <c r="K46" i="2"/>
  <c r="G46" i="2"/>
  <c r="M46" i="2"/>
  <c r="I47" i="2"/>
  <c r="K47" i="2"/>
  <c r="G47" i="2"/>
  <c r="M47" i="2"/>
  <c r="M39" i="2"/>
  <c r="G39" i="2"/>
  <c r="K39" i="2"/>
  <c r="I39" i="2"/>
  <c r="I23" i="2"/>
  <c r="G18" i="2"/>
  <c r="K13" i="2"/>
  <c r="F38" i="2"/>
  <c r="K25" i="2"/>
  <c r="F62" i="2"/>
  <c r="F61" i="2" s="1"/>
  <c r="K27" i="2"/>
  <c r="I27" i="2"/>
  <c r="K19" i="2"/>
  <c r="G33" i="2"/>
  <c r="I20" i="2"/>
  <c r="K20" i="2"/>
  <c r="M20" i="2"/>
  <c r="K18" i="2"/>
  <c r="K23" i="2"/>
  <c r="M13" i="2"/>
  <c r="I24" i="2"/>
  <c r="I18" i="2"/>
  <c r="M23" i="2"/>
  <c r="G20" i="2"/>
  <c r="G12" i="2" l="1"/>
  <c r="I25" i="2"/>
  <c r="K34" i="2"/>
  <c r="G17" i="2"/>
  <c r="G25" i="2"/>
  <c r="M25" i="2"/>
  <c r="K22" i="2"/>
  <c r="M19" i="2"/>
  <c r="G34" i="2"/>
  <c r="M30" i="2"/>
  <c r="M34" i="2"/>
  <c r="I33" i="2"/>
  <c r="I19" i="2"/>
  <c r="K15" i="2"/>
  <c r="M35" i="2"/>
  <c r="I28" i="2"/>
  <c r="G28" i="2"/>
  <c r="I34" i="2"/>
  <c r="K33" i="2"/>
  <c r="M17" i="2"/>
  <c r="M28" i="2"/>
  <c r="G15" i="2"/>
  <c r="K36" i="2"/>
  <c r="K16" i="2"/>
  <c r="K29" i="2"/>
  <c r="K28" i="2"/>
  <c r="H32" i="2"/>
  <c r="M16" i="2"/>
  <c r="K17" i="2"/>
  <c r="K14" i="2"/>
  <c r="J62" i="2"/>
  <c r="J61" i="2" s="1"/>
  <c r="J60" i="2" s="1"/>
  <c r="G14" i="2"/>
  <c r="I17" i="2"/>
  <c r="G16" i="2"/>
  <c r="H62" i="2"/>
  <c r="H61" i="2" s="1"/>
  <c r="G29" i="2"/>
  <c r="M27" i="2"/>
  <c r="G27" i="2"/>
  <c r="J38" i="2"/>
  <c r="I14" i="2"/>
  <c r="G22" i="2"/>
  <c r="M22" i="2"/>
  <c r="K35" i="2"/>
  <c r="G19" i="2"/>
  <c r="M33" i="2"/>
  <c r="G35" i="2"/>
  <c r="M29" i="2"/>
  <c r="M14" i="2"/>
  <c r="E32" i="2"/>
  <c r="E31" i="2" s="1"/>
  <c r="E11" i="2"/>
  <c r="E10" i="2" s="1"/>
  <c r="G13" i="2"/>
  <c r="I12" i="2"/>
  <c r="M24" i="2"/>
  <c r="M36" i="2"/>
  <c r="H41" i="2"/>
  <c r="L32" i="2"/>
  <c r="L62" i="2"/>
  <c r="L61" i="2" s="1"/>
  <c r="L60" i="2" s="1"/>
  <c r="G24" i="2"/>
  <c r="I13" i="2"/>
  <c r="H21" i="2"/>
  <c r="M15" i="2"/>
  <c r="K24" i="2"/>
  <c r="F11" i="2"/>
  <c r="F10" i="2" s="1"/>
  <c r="F21" i="2"/>
  <c r="I15" i="2"/>
  <c r="H38" i="2"/>
  <c r="L41" i="2"/>
  <c r="G36" i="2"/>
  <c r="I30" i="2"/>
  <c r="K30" i="2"/>
  <c r="I22" i="2"/>
  <c r="L21" i="2"/>
  <c r="J32" i="2"/>
  <c r="J31" i="2" s="1"/>
  <c r="M18" i="2"/>
  <c r="F32" i="2"/>
  <c r="F41" i="2"/>
  <c r="G26" i="2"/>
  <c r="J21" i="2"/>
  <c r="J41" i="2"/>
  <c r="I26" i="2"/>
  <c r="M26" i="2"/>
  <c r="E21" i="2"/>
  <c r="L38" i="2"/>
  <c r="G30" i="2"/>
  <c r="K26" i="2"/>
  <c r="I29" i="2"/>
  <c r="G23" i="2"/>
  <c r="I16" i="2"/>
  <c r="H11" i="2"/>
  <c r="H10" i="2" s="1"/>
  <c r="F60" i="2"/>
  <c r="H31" i="2" l="1"/>
  <c r="I35" i="2" s="1"/>
  <c r="I36" i="2"/>
  <c r="M32" i="2"/>
  <c r="G32" i="2"/>
  <c r="K31" i="2"/>
  <c r="I32" i="2"/>
  <c r="J37" i="2"/>
  <c r="G10" i="2"/>
  <c r="E9" i="2"/>
  <c r="E8" i="2" s="1"/>
  <c r="J11" i="2"/>
  <c r="J10" i="2" s="1"/>
  <c r="J9" i="2" s="1"/>
  <c r="J8" i="2" s="1"/>
  <c r="K12" i="2"/>
  <c r="G21" i="2"/>
  <c r="L31" i="2"/>
  <c r="M31" i="2" s="1"/>
  <c r="I21" i="2"/>
  <c r="G11" i="2"/>
  <c r="F37" i="2"/>
  <c r="H37" i="2"/>
  <c r="F31" i="2"/>
  <c r="F9" i="2" s="1"/>
  <c r="K32" i="2"/>
  <c r="L37" i="2"/>
  <c r="M21" i="2"/>
  <c r="K21" i="2"/>
  <c r="I11" i="2"/>
  <c r="I10" i="2"/>
  <c r="J59" i="2"/>
  <c r="F59" i="2"/>
  <c r="L59" i="2"/>
  <c r="H60" i="2"/>
  <c r="H9" i="2" l="1"/>
  <c r="H8" i="2" s="1"/>
  <c r="I8" i="2" s="1"/>
  <c r="I31" i="2"/>
  <c r="G9" i="2"/>
  <c r="L11" i="2"/>
  <c r="L10" i="2" s="1"/>
  <c r="K10" i="2"/>
  <c r="K11" i="2"/>
  <c r="F8" i="2"/>
  <c r="G31" i="2"/>
  <c r="K9" i="2"/>
  <c r="K8" i="2"/>
  <c r="J67" i="2"/>
  <c r="H59" i="2"/>
  <c r="H67" i="2" l="1"/>
  <c r="I9" i="2"/>
  <c r="G8" i="2"/>
  <c r="F67" i="2"/>
  <c r="M12" i="2"/>
  <c r="M11" i="2"/>
  <c r="M10" i="2"/>
  <c r="L9" i="2"/>
  <c r="M9" i="2" l="1"/>
  <c r="L8" i="2"/>
  <c r="L67" i="2" s="1"/>
  <c r="M8" i="2" l="1"/>
  <c r="E38" i="2" l="1"/>
  <c r="M38" i="2" l="1"/>
  <c r="I38" i="2"/>
  <c r="G38" i="2"/>
  <c r="K38" i="2"/>
  <c r="I40" i="2"/>
  <c r="K40" i="2"/>
  <c r="G40" i="2"/>
  <c r="M40" i="2"/>
  <c r="K42" i="2"/>
  <c r="M42" i="2"/>
  <c r="G42" i="2"/>
  <c r="I42" i="2"/>
  <c r="M63" i="2" l="1"/>
  <c r="I63" i="2"/>
  <c r="K63" i="2"/>
  <c r="G63" i="2"/>
  <c r="E62" i="2"/>
  <c r="M51" i="2"/>
  <c r="I51" i="2"/>
  <c r="K51" i="2"/>
  <c r="G51" i="2"/>
  <c r="I49" i="2"/>
  <c r="G49" i="2"/>
  <c r="K49" i="2"/>
  <c r="M49" i="2"/>
  <c r="G52" i="2"/>
  <c r="I52" i="2"/>
  <c r="M52" i="2"/>
  <c r="K52" i="2"/>
  <c r="K53" i="2"/>
  <c r="G53" i="2"/>
  <c r="M53" i="2"/>
  <c r="I53" i="2"/>
  <c r="I55" i="2"/>
  <c r="G55" i="2"/>
  <c r="M55" i="2"/>
  <c r="K55" i="2"/>
  <c r="M57" i="2"/>
  <c r="I57" i="2"/>
  <c r="K57" i="2"/>
  <c r="G57" i="2"/>
  <c r="I58" i="2"/>
  <c r="K58" i="2"/>
  <c r="M58" i="2"/>
  <c r="G58" i="2"/>
  <c r="I54" i="2"/>
  <c r="K54" i="2"/>
  <c r="G54" i="2"/>
  <c r="M54" i="2"/>
  <c r="I50" i="2"/>
  <c r="M50" i="2"/>
  <c r="K50" i="2"/>
  <c r="G50" i="2"/>
  <c r="K48" i="2"/>
  <c r="M48" i="2"/>
  <c r="G48" i="2"/>
  <c r="I48" i="2"/>
  <c r="E41" i="2"/>
  <c r="K56" i="2"/>
  <c r="I56" i="2"/>
  <c r="G56" i="2"/>
  <c r="M56" i="2"/>
  <c r="M64" i="2"/>
  <c r="I64" i="2"/>
  <c r="G64" i="2"/>
  <c r="K64" i="2"/>
  <c r="E37" i="2" l="1"/>
  <c r="I41" i="2"/>
  <c r="G41" i="2"/>
  <c r="K41" i="2"/>
  <c r="M41" i="2"/>
  <c r="E61" i="2"/>
  <c r="M62" i="2"/>
  <c r="G62" i="2"/>
  <c r="I62" i="2"/>
  <c r="K62" i="2"/>
  <c r="E60" i="2" l="1"/>
  <c r="M61" i="2"/>
  <c r="K61" i="2"/>
  <c r="I61" i="2"/>
  <c r="G61" i="2"/>
  <c r="I37" i="2"/>
  <c r="K37" i="2"/>
  <c r="M37" i="2"/>
  <c r="G37" i="2"/>
  <c r="E59" i="2" l="1"/>
  <c r="E67" i="2" s="1"/>
  <c r="G60" i="2"/>
  <c r="M60" i="2"/>
  <c r="I60" i="2"/>
  <c r="K60" i="2"/>
  <c r="K59" i="2" l="1"/>
  <c r="M59" i="2"/>
  <c r="G59" i="2"/>
  <c r="I59" i="2"/>
  <c r="K67" i="2" l="1"/>
  <c r="G67" i="2"/>
  <c r="M67" i="2"/>
  <c r="I67" i="2"/>
</calcChain>
</file>

<file path=xl/sharedStrings.xml><?xml version="1.0" encoding="utf-8"?>
<sst xmlns="http://schemas.openxmlformats.org/spreadsheetml/2006/main" count="253" uniqueCount="187">
  <si>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</si>
  <si>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</si>
  <si>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</si>
  <si>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</si>
  <si>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</si>
  <si>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</si>
  <si>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</si>
  <si>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</si>
  <si>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</si>
  <si>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</si>
  <si>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</si>
  <si>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</si>
  <si>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</si>
  <si>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</si>
  <si>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</si>
  <si>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</si>
  <si>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</si>
  <si>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</si>
  <si>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</si>
  <si>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</si>
  <si>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</si>
  <si>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</si>
  <si>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</si>
  <si>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</si>
  <si>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</si>
  <si>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</si>
  <si>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</si>
  <si>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</si>
  <si>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</si>
  <si>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</si>
  <si>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</si>
  <si>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</si>
  <si>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</si>
  <si>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</si>
  <si>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</si>
  <si>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</si>
  <si>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</si>
  <si>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</si>
  <si>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</si>
  <si>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</si>
  <si>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</si>
  <si>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</si>
  <si>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</si>
  <si>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</si>
  <si>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</si>
  <si>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</si>
  <si>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</si>
  <si>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</si>
  <si>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</si>
  <si>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</si>
  <si>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</si>
  <si>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</si>
  <si>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</si>
  <si>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</si>
  <si>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</si>
  <si>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</si>
  <si>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</si>
  <si>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</si>
  <si>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</si>
  <si>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</si>
  <si>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</si>
  <si>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</si>
  <si>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</si>
  <si>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</si>
  <si>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</si>
  <si>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</si>
  <si>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</si>
  <si>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</si>
  <si>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</si>
  <si>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</si>
  <si>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</si>
  <si>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</si>
  <si>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</si>
  <si>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</si>
  <si>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</si>
  <si>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</si>
  <si>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</si>
  <si>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</si>
  <si>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</si>
  <si>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</si>
  <si>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</si>
  <si>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</si>
  <si>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</si>
  <si>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</si>
  <si>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</si>
  <si>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</si>
  <si>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</si>
  <si>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</si>
  <si>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</si>
  <si>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</si>
  <si>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</si>
  <si>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</si>
  <si>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</si>
  <si>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</si>
  <si>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</si>
  <si>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</si>
  <si>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</si>
  <si>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</si>
  <si>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</si>
  <si>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</si>
  <si>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</si>
  <si>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</si>
  <si>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</si>
  <si>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</si>
  <si>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</si>
  <si>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</si>
  <si>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</si>
  <si>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</si>
  <si>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</si>
  <si>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</si>
  <si>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</si>
  <si>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</si>
  <si>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</si>
  <si>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</si>
  <si>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</si>
  <si>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</si>
  <si>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</si>
  <si>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</si>
  <si>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</si>
  <si>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</si>
  <si>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</si>
  <si>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</si>
  <si>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</si>
  <si>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</si>
  <si>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</si>
  <si>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</si>
  <si>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</si>
  <si>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</si>
  <si>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</si>
  <si>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</si>
  <si>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</si>
  <si>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</si>
  <si>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</si>
  <si>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</si>
  <si>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</si>
  <si>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</si>
  <si>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</si>
  <si>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</si>
  <si>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</si>
  <si>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</si>
  <si>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</si>
  <si>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</si>
  <si>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</si>
  <si>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</si>
  <si>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</si>
  <si>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</si>
  <si>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</si>
  <si>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</si>
  <si>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</si>
  <si>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</si>
  <si>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</si>
  <si>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</si>
  <si>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</si>
  <si>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</si>
  <si>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</si>
  <si>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</si>
  <si>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</si>
  <si>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</si>
  <si>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</si>
  <si>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</si>
  <si>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</si>
  <si>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</si>
  <si>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</si>
  <si>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</si>
  <si>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</si>
  <si>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</si>
  <si>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</si>
  <si>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</si>
  <si>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</si>
  <si>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</si>
  <si>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</si>
  <si>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</si>
  <si>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</si>
  <si>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</si>
  <si>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</si>
  <si>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</si>
  <si>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</si>
  <si>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</si>
  <si>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</si>
  <si>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</si>
  <si>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A-02-01-01-004-005-02</t>
  </si>
  <si>
    <t>MAQUINARIA DE INFORMÁTICA Y SUS PARTES PIEZAS Y ACCESORIOS</t>
  </si>
  <si>
    <t xml:space="preserve">RECURSOS INCORPORADOS SIN DESAGREGAR - DISTRIBUCION Y ASIGNACION PARCIAL COMISION RECTORA </t>
  </si>
  <si>
    <t>A-02-02-01-004-007-08</t>
  </si>
  <si>
    <t>A-02-02-02-008-004-01</t>
  </si>
  <si>
    <t>SERVICIOS DE TELEFONÍA Y OTRAS TELECOMUNICACIONES</t>
  </si>
  <si>
    <t>PERÍODO: A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</si>
</sst>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NOVIEMBRE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4"/>
  <sheetViews>
    <sheetView showGridLines="0" tabSelected="1" zoomScale="85" zoomScaleNormal="85" workbookViewId="0">
      <pane ySplit="6" topLeftCell="A7" activePane="bottomLeft" state="frozen"/>
      <selection pane="bottomLeft" activeCell="A15" sqref="A15"/>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186</v>
      </c>
      <c r="B4" s="59"/>
      <c r="C4" s="59"/>
      <c r="D4" s="59"/>
      <c r="E4" s="59"/>
      <c r="F4" s="59"/>
      <c r="G4" s="59"/>
      <c r="H4" s="59"/>
      <c r="I4" s="59"/>
      <c r="J4" s="59"/>
      <c r="K4" s="59"/>
      <c r="L4" s="59"/>
      <c r="M4" s="21"/>
    </row>
    <row r="5" spans="1:14" ht="30" customHeight="1" x14ac:dyDescent="0.25">
      <c r="A5" s="7" t="s">
        <v>7</v>
      </c>
      <c r="B5" s="7" t="s">
        <v>8</v>
      </c>
      <c r="C5" s="7" t="s">
        <v>9</v>
      </c>
      <c r="D5" s="7" t="s">
        <v>3</v>
      </c>
      <c r="E5" s="7" t="s">
        <v>10</v>
      </c>
      <c r="F5" s="67" t="s">
        <v>11</v>
      </c>
      <c r="G5" s="68"/>
      <c r="H5" s="67" t="s">
        <v>12</v>
      </c>
      <c r="I5" s="68"/>
      <c r="J5" s="67" t="s">
        <v>13</v>
      </c>
      <c r="K5" s="68"/>
      <c r="L5" s="69" t="s">
        <v>14</v>
      </c>
      <c r="M5" s="70"/>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18914282479.709999</v>
      </c>
      <c r="F8" s="3">
        <f t="shared" ref="F8:L8" si="0">+F9</f>
        <v>18914282479.709999</v>
      </c>
      <c r="G8" s="31">
        <f t="shared" ref="G8:G36" si="1">+F8/E8</f>
        <v>1</v>
      </c>
      <c r="H8" s="3">
        <f t="shared" si="0"/>
        <v>11935429528.809999</v>
      </c>
      <c r="I8" s="31">
        <f t="shared" ref="I8:I36" si="2">+H8/E8</f>
        <v>0.63102734886261458</v>
      </c>
      <c r="J8" s="3">
        <f t="shared" si="0"/>
        <v>11833296186.689999</v>
      </c>
      <c r="K8" s="31">
        <f t="shared" ref="K8:K36" si="3">+J8/E8</f>
        <v>0.62562754888449945</v>
      </c>
      <c r="L8" s="3">
        <f t="shared" si="0"/>
        <v>11833296186.689999</v>
      </c>
      <c r="M8" s="31">
        <f t="shared" ref="M8:M36" si="4">+L8/E8</f>
        <v>0.62562754888449945</v>
      </c>
      <c r="N8" s="29"/>
    </row>
    <row r="9" spans="1:14" ht="21" customHeight="1" x14ac:dyDescent="0.25">
      <c r="A9" s="11" t="s">
        <v>2</v>
      </c>
      <c r="B9" s="11" t="s">
        <v>69</v>
      </c>
      <c r="C9" s="11" t="s">
        <v>70</v>
      </c>
      <c r="D9" s="12"/>
      <c r="E9" s="12">
        <f>+E10+E21+E31</f>
        <v>18914282479.709999</v>
      </c>
      <c r="F9" s="12">
        <f>+F10+F21+F31</f>
        <v>18914282479.709999</v>
      </c>
      <c r="G9" s="32">
        <f t="shared" si="1"/>
        <v>1</v>
      </c>
      <c r="H9" s="12">
        <f>+H10+H21+H31</f>
        <v>11935429528.809999</v>
      </c>
      <c r="I9" s="32">
        <f t="shared" si="2"/>
        <v>0.63102734886261458</v>
      </c>
      <c r="J9" s="12">
        <f>+J10+J21+J31</f>
        <v>11833296186.689999</v>
      </c>
      <c r="K9" s="32">
        <f t="shared" si="3"/>
        <v>0.62562754888449945</v>
      </c>
      <c r="L9" s="12">
        <f>+L10+L21+L31</f>
        <v>11833296186.689999</v>
      </c>
      <c r="M9" s="32">
        <f t="shared" si="4"/>
        <v>0.62562754888449945</v>
      </c>
    </row>
    <row r="10" spans="1:14" ht="21" customHeight="1" x14ac:dyDescent="0.25">
      <c r="A10" s="11" t="s">
        <v>2</v>
      </c>
      <c r="B10" s="11" t="s">
        <v>72</v>
      </c>
      <c r="C10" s="11" t="s">
        <v>73</v>
      </c>
      <c r="D10" s="12"/>
      <c r="E10" s="12">
        <f>+E11</f>
        <v>11695900261.419998</v>
      </c>
      <c r="F10" s="12">
        <f>+F11</f>
        <v>11695900261.419998</v>
      </c>
      <c r="G10" s="32">
        <f t="shared" si="1"/>
        <v>1</v>
      </c>
      <c r="H10" s="12">
        <f>+H11</f>
        <v>8150006659.499999</v>
      </c>
      <c r="I10" s="32">
        <f t="shared" si="2"/>
        <v>0.69682593706647322</v>
      </c>
      <c r="J10" s="12">
        <f>+J11</f>
        <v>8049752967.1199999</v>
      </c>
      <c r="K10" s="32">
        <f t="shared" si="3"/>
        <v>0.68825424184514039</v>
      </c>
      <c r="L10" s="12">
        <f>+L11</f>
        <v>8049752967.1199999</v>
      </c>
      <c r="M10" s="32">
        <f t="shared" si="4"/>
        <v>0.68825424184514039</v>
      </c>
    </row>
    <row r="11" spans="1:14" x14ac:dyDescent="0.25">
      <c r="A11" s="22" t="s">
        <v>2</v>
      </c>
      <c r="B11" s="22" t="s">
        <v>71</v>
      </c>
      <c r="C11" s="23" t="s">
        <v>74</v>
      </c>
      <c r="D11" s="24"/>
      <c r="E11" s="25">
        <f>SUM(E12:E20)</f>
        <v>11695900261.419998</v>
      </c>
      <c r="F11" s="25">
        <f>SUM(F12:F20)</f>
        <v>11695900261.419998</v>
      </c>
      <c r="G11" s="33">
        <f>+F11/E11</f>
        <v>1</v>
      </c>
      <c r="H11" s="25">
        <f>SUM(H12:H20)</f>
        <v>8150006659.499999</v>
      </c>
      <c r="I11" s="33">
        <f t="shared" si="2"/>
        <v>0.69682593706647322</v>
      </c>
      <c r="J11" s="25">
        <f>SUM(J12:J20)</f>
        <v>8049752967.1199999</v>
      </c>
      <c r="K11" s="33">
        <f>+J11/E11</f>
        <v>0.68825424184514039</v>
      </c>
      <c r="L11" s="25">
        <f>SUM(L12:L20)</f>
        <v>8049752967.1199999</v>
      </c>
      <c r="M11" s="33">
        <f t="shared" si="4"/>
        <v>0.68825424184514039</v>
      </c>
    </row>
    <row r="12" spans="1:14" x14ac:dyDescent="0.25">
      <c r="A12" s="13" t="s">
        <v>17</v>
      </c>
      <c r="B12" s="13" t="s">
        <v>75</v>
      </c>
      <c r="C12" s="14" t="s">
        <v>76</v>
      </c>
      <c r="D12" s="16">
        <v>1113010</v>
      </c>
      <c r="E12" s="2">
        <v>6894009088.8900003</v>
      </c>
      <c r="F12" s="2">
        <v>6894009088.8900003</v>
      </c>
      <c r="G12" s="34">
        <f>+F12/E12</f>
        <v>1</v>
      </c>
      <c r="H12" s="2">
        <v>5209650414.6499996</v>
      </c>
      <c r="I12" s="34">
        <f t="shared" si="2"/>
        <v>0.75567791505317006</v>
      </c>
      <c r="J12" s="2">
        <v>5131541260.7700005</v>
      </c>
      <c r="K12" s="34">
        <f>+J12/E12</f>
        <v>0.74434791057060046</v>
      </c>
      <c r="L12" s="2">
        <v>5131541260.7700005</v>
      </c>
      <c r="M12" s="34">
        <f>+L12/E12</f>
        <v>0.74434791057060046</v>
      </c>
    </row>
    <row r="13" spans="1:14" x14ac:dyDescent="0.25">
      <c r="A13" s="13" t="s">
        <v>17</v>
      </c>
      <c r="B13" s="13" t="s">
        <v>77</v>
      </c>
      <c r="C13" s="14" t="s">
        <v>18</v>
      </c>
      <c r="D13" s="16">
        <v>1113010</v>
      </c>
      <c r="E13" s="2">
        <v>2097954383.3399999</v>
      </c>
      <c r="F13" s="2">
        <v>2097954383.3399999</v>
      </c>
      <c r="G13" s="34">
        <f t="shared" si="1"/>
        <v>1</v>
      </c>
      <c r="H13" s="2">
        <v>1697100846.49</v>
      </c>
      <c r="I13" s="34">
        <f t="shared" si="2"/>
        <v>0.80893124272233685</v>
      </c>
      <c r="J13" s="2">
        <v>1674956307.99</v>
      </c>
      <c r="K13" s="34">
        <f t="shared" si="3"/>
        <v>0.79837594243752075</v>
      </c>
      <c r="L13" s="2">
        <v>1674956307.99</v>
      </c>
      <c r="M13" s="34">
        <f t="shared" si="4"/>
        <v>0.79837594243752075</v>
      </c>
    </row>
    <row r="14" spans="1:14" x14ac:dyDescent="0.25">
      <c r="A14" s="13" t="s">
        <v>17</v>
      </c>
      <c r="B14" s="13" t="s">
        <v>78</v>
      </c>
      <c r="C14" s="14" t="s">
        <v>79</v>
      </c>
      <c r="D14" s="16">
        <v>1113010</v>
      </c>
      <c r="E14" s="2">
        <v>33113000</v>
      </c>
      <c r="F14" s="2">
        <v>33113000</v>
      </c>
      <c r="G14" s="34">
        <f t="shared" si="1"/>
        <v>1</v>
      </c>
      <c r="H14" s="2">
        <v>822991.4</v>
      </c>
      <c r="I14" s="34">
        <f t="shared" si="2"/>
        <v>2.4854027119258298E-2</v>
      </c>
      <c r="J14" s="2">
        <v>822991.4</v>
      </c>
      <c r="K14" s="34">
        <f t="shared" si="3"/>
        <v>2.4854027119258298E-2</v>
      </c>
      <c r="L14" s="2">
        <v>822991.4</v>
      </c>
      <c r="M14" s="34">
        <f t="shared" si="4"/>
        <v>2.4854027119258298E-2</v>
      </c>
    </row>
    <row r="15" spans="1:14" x14ac:dyDescent="0.25">
      <c r="A15" s="13" t="s">
        <v>17</v>
      </c>
      <c r="B15" s="13" t="s">
        <v>80</v>
      </c>
      <c r="C15" s="14" t="s">
        <v>81</v>
      </c>
      <c r="D15" s="16">
        <v>1113010</v>
      </c>
      <c r="E15" s="2">
        <v>33113000</v>
      </c>
      <c r="F15" s="2">
        <v>33113000</v>
      </c>
      <c r="G15" s="34">
        <f t="shared" si="1"/>
        <v>1</v>
      </c>
      <c r="H15" s="2">
        <v>1344600</v>
      </c>
      <c r="I15" s="34">
        <f t="shared" si="2"/>
        <v>4.0606408359254671E-2</v>
      </c>
      <c r="J15" s="2">
        <v>1344600</v>
      </c>
      <c r="K15" s="34">
        <f t="shared" si="3"/>
        <v>4.0606408359254671E-2</v>
      </c>
      <c r="L15" s="2">
        <v>1344600</v>
      </c>
      <c r="M15" s="34">
        <f t="shared" si="4"/>
        <v>4.0606408359254671E-2</v>
      </c>
    </row>
    <row r="16" spans="1:14" x14ac:dyDescent="0.25">
      <c r="A16" s="13" t="s">
        <v>17</v>
      </c>
      <c r="B16" s="13" t="s">
        <v>82</v>
      </c>
      <c r="C16" s="14" t="s">
        <v>22</v>
      </c>
      <c r="D16" s="16">
        <v>1113010</v>
      </c>
      <c r="E16" s="2">
        <v>453660538.24000001</v>
      </c>
      <c r="F16" s="2">
        <v>453660538.24000001</v>
      </c>
      <c r="G16" s="34">
        <f t="shared" si="1"/>
        <v>1</v>
      </c>
      <c r="H16" s="2">
        <v>326548792.18000001</v>
      </c>
      <c r="I16" s="34">
        <f t="shared" si="2"/>
        <v>0.71980867775465607</v>
      </c>
      <c r="J16" s="2">
        <v>326548792.18000001</v>
      </c>
      <c r="K16" s="34">
        <f t="shared" si="3"/>
        <v>0.71980867775465607</v>
      </c>
      <c r="L16" s="2">
        <v>326548792.18000001</v>
      </c>
      <c r="M16" s="34">
        <f t="shared" si="4"/>
        <v>0.71980867775465607</v>
      </c>
    </row>
    <row r="17" spans="1:13" x14ac:dyDescent="0.25">
      <c r="A17" s="13" t="s">
        <v>17</v>
      </c>
      <c r="B17" s="13" t="s">
        <v>83</v>
      </c>
      <c r="C17" s="14" t="s">
        <v>20</v>
      </c>
      <c r="D17" s="16">
        <v>1113010</v>
      </c>
      <c r="E17" s="2">
        <v>509711895.19999999</v>
      </c>
      <c r="F17" s="2">
        <v>509711895.19999999</v>
      </c>
      <c r="G17" s="34">
        <f t="shared" si="1"/>
        <v>1</v>
      </c>
      <c r="H17" s="2">
        <v>203222837.75999999</v>
      </c>
      <c r="I17" s="34">
        <f t="shared" si="2"/>
        <v>0.39870138341633116</v>
      </c>
      <c r="J17" s="2">
        <v>203222837.75999999</v>
      </c>
      <c r="K17" s="34">
        <f t="shared" si="3"/>
        <v>0.39870138341633116</v>
      </c>
      <c r="L17" s="2">
        <v>203222837.75999999</v>
      </c>
      <c r="M17" s="34">
        <f t="shared" si="4"/>
        <v>0.39870138341633116</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868388099.78999996</v>
      </c>
      <c r="F19" s="2">
        <v>868388099.78999996</v>
      </c>
      <c r="G19" s="34">
        <f t="shared" si="1"/>
        <v>1</v>
      </c>
      <c r="H19" s="2">
        <v>348366325.44999999</v>
      </c>
      <c r="I19" s="34">
        <f t="shared" si="2"/>
        <v>0.40116432449298245</v>
      </c>
      <c r="J19" s="2">
        <v>348366325.44999999</v>
      </c>
      <c r="K19" s="34">
        <f t="shared" si="3"/>
        <v>0.40116432449298245</v>
      </c>
      <c r="L19" s="2">
        <v>348366325.44999999</v>
      </c>
      <c r="M19" s="34">
        <f t="shared" si="4"/>
        <v>0.40116432449298245</v>
      </c>
    </row>
    <row r="20" spans="1:13" x14ac:dyDescent="0.25">
      <c r="A20" s="13" t="s">
        <v>17</v>
      </c>
      <c r="B20" s="13" t="s">
        <v>87</v>
      </c>
      <c r="C20" s="14" t="s">
        <v>23</v>
      </c>
      <c r="D20" s="16">
        <v>1113010</v>
      </c>
      <c r="E20" s="2">
        <v>772837255.96000004</v>
      </c>
      <c r="F20" s="2">
        <v>772837255.96000004</v>
      </c>
      <c r="G20" s="34">
        <f t="shared" si="1"/>
        <v>1</v>
      </c>
      <c r="H20" s="2">
        <v>362949851.56999999</v>
      </c>
      <c r="I20" s="34">
        <f t="shared" si="2"/>
        <v>0.46963296447083458</v>
      </c>
      <c r="J20" s="2">
        <v>362949851.56999999</v>
      </c>
      <c r="K20" s="34">
        <f t="shared" si="3"/>
        <v>0.46963296447083458</v>
      </c>
      <c r="L20" s="2">
        <v>362949851.56999999</v>
      </c>
      <c r="M20" s="34">
        <f t="shared" si="4"/>
        <v>0.46963296447083458</v>
      </c>
    </row>
    <row r="21" spans="1:13" ht="21" customHeight="1" x14ac:dyDescent="0.25">
      <c r="A21" s="11" t="s">
        <v>2</v>
      </c>
      <c r="B21" s="11" t="s">
        <v>89</v>
      </c>
      <c r="C21" s="11" t="s">
        <v>88</v>
      </c>
      <c r="D21" s="17"/>
      <c r="E21" s="12">
        <f>SUM(E22:E30)</f>
        <v>4713793891.8999996</v>
      </c>
      <c r="F21" s="12">
        <f>SUM(F22:F30)</f>
        <v>4713793891.8999996</v>
      </c>
      <c r="G21" s="32">
        <f t="shared" ref="G21:G30" si="5">+F21/E21</f>
        <v>1</v>
      </c>
      <c r="H21" s="12">
        <f>SUM(H22:H30)</f>
        <v>2891497779</v>
      </c>
      <c r="I21" s="32">
        <f t="shared" si="2"/>
        <v>0.61341200852430933</v>
      </c>
      <c r="J21" s="12">
        <f>SUM(J22:J30)</f>
        <v>2891497779</v>
      </c>
      <c r="K21" s="32">
        <f>+J21/E21</f>
        <v>0.61341200852430933</v>
      </c>
      <c r="L21" s="12">
        <f>SUM(L22:L30)</f>
        <v>2891497779</v>
      </c>
      <c r="M21" s="32">
        <f>+L21/E21</f>
        <v>0.61341200852430933</v>
      </c>
    </row>
    <row r="22" spans="1:13" x14ac:dyDescent="0.25">
      <c r="A22" s="13" t="s">
        <v>17</v>
      </c>
      <c r="B22" s="13" t="s">
        <v>90</v>
      </c>
      <c r="C22" s="14" t="s">
        <v>91</v>
      </c>
      <c r="D22" s="16">
        <v>1113010</v>
      </c>
      <c r="E22" s="2">
        <v>1148161602</v>
      </c>
      <c r="F22" s="2">
        <v>1148161602</v>
      </c>
      <c r="G22" s="34">
        <f t="shared" si="5"/>
        <v>1</v>
      </c>
      <c r="H22" s="2">
        <v>865092950</v>
      </c>
      <c r="I22" s="34">
        <f t="shared" si="2"/>
        <v>0.75345922428783674</v>
      </c>
      <c r="J22" s="2">
        <v>865092950</v>
      </c>
      <c r="K22" s="34">
        <f t="shared" si="3"/>
        <v>0.75345922428783674</v>
      </c>
      <c r="L22" s="2">
        <v>865092950</v>
      </c>
      <c r="M22" s="34">
        <f t="shared" si="4"/>
        <v>0.75345922428783674</v>
      </c>
    </row>
    <row r="23" spans="1:13" x14ac:dyDescent="0.25">
      <c r="A23" s="13" t="s">
        <v>17</v>
      </c>
      <c r="B23" s="13" t="s">
        <v>92</v>
      </c>
      <c r="C23" s="14" t="s">
        <v>93</v>
      </c>
      <c r="D23" s="16">
        <v>1113010</v>
      </c>
      <c r="E23" s="2">
        <v>1057092301</v>
      </c>
      <c r="F23" s="2">
        <v>1057092301</v>
      </c>
      <c r="G23" s="34">
        <f t="shared" si="5"/>
        <v>1</v>
      </c>
      <c r="H23" s="2">
        <v>612756400</v>
      </c>
      <c r="I23" s="34">
        <f t="shared" si="2"/>
        <v>0.5796621538349469</v>
      </c>
      <c r="J23" s="2">
        <v>612756400</v>
      </c>
      <c r="K23" s="34">
        <f t="shared" si="3"/>
        <v>0.5796621538349469</v>
      </c>
      <c r="L23" s="2">
        <v>612756400</v>
      </c>
      <c r="M23" s="34">
        <f t="shared" si="4"/>
        <v>0.5796621538349469</v>
      </c>
    </row>
    <row r="24" spans="1:13" x14ac:dyDescent="0.25">
      <c r="A24" s="13" t="s">
        <v>17</v>
      </c>
      <c r="B24" s="13" t="s">
        <v>94</v>
      </c>
      <c r="C24" s="14" t="s">
        <v>95</v>
      </c>
      <c r="D24" s="16">
        <v>1113010</v>
      </c>
      <c r="E24" s="2">
        <v>1083177448</v>
      </c>
      <c r="F24" s="2">
        <v>1083177448</v>
      </c>
      <c r="G24" s="34">
        <f t="shared" si="5"/>
        <v>1</v>
      </c>
      <c r="H24" s="2">
        <v>686080129</v>
      </c>
      <c r="I24" s="34">
        <f t="shared" si="2"/>
        <v>0.63339587642522632</v>
      </c>
      <c r="J24" s="2">
        <v>686080129</v>
      </c>
      <c r="K24" s="34">
        <f t="shared" si="3"/>
        <v>0.63339587642522632</v>
      </c>
      <c r="L24" s="2">
        <v>686080129</v>
      </c>
      <c r="M24" s="34">
        <f t="shared" si="4"/>
        <v>0.63339587642522632</v>
      </c>
    </row>
    <row r="25" spans="1:13" x14ac:dyDescent="0.25">
      <c r="A25" s="13" t="s">
        <v>17</v>
      </c>
      <c r="B25" s="13" t="s">
        <v>96</v>
      </c>
      <c r="C25" s="14" t="s">
        <v>97</v>
      </c>
      <c r="D25" s="16">
        <v>1113010</v>
      </c>
      <c r="E25" s="2">
        <v>561085226</v>
      </c>
      <c r="F25" s="2">
        <v>561085226</v>
      </c>
      <c r="G25" s="34">
        <f t="shared" si="5"/>
        <v>1</v>
      </c>
      <c r="H25" s="2">
        <v>308348600</v>
      </c>
      <c r="I25" s="34">
        <f t="shared" si="2"/>
        <v>0.54955751053762369</v>
      </c>
      <c r="J25" s="2">
        <v>308348600</v>
      </c>
      <c r="K25" s="34">
        <f t="shared" si="3"/>
        <v>0.54955751053762369</v>
      </c>
      <c r="L25" s="2">
        <v>308348600</v>
      </c>
      <c r="M25" s="34">
        <f t="shared" si="4"/>
        <v>0.54955751053762369</v>
      </c>
    </row>
    <row r="26" spans="1:13" x14ac:dyDescent="0.25">
      <c r="A26" s="13" t="s">
        <v>17</v>
      </c>
      <c r="B26" s="13" t="s">
        <v>98</v>
      </c>
      <c r="C26" s="14" t="s">
        <v>99</v>
      </c>
      <c r="D26" s="16">
        <v>1113010</v>
      </c>
      <c r="E26" s="2">
        <v>120857530</v>
      </c>
      <c r="F26" s="2">
        <v>120857530</v>
      </c>
      <c r="G26" s="34">
        <f t="shared" si="5"/>
        <v>1</v>
      </c>
      <c r="H26" s="2">
        <v>33657200</v>
      </c>
      <c r="I26" s="34">
        <f t="shared" si="2"/>
        <v>0.27848657837041679</v>
      </c>
      <c r="J26" s="2">
        <v>33657200</v>
      </c>
      <c r="K26" s="34">
        <f t="shared" si="3"/>
        <v>0.27848657837041679</v>
      </c>
      <c r="L26" s="2">
        <v>33657200</v>
      </c>
      <c r="M26" s="34">
        <f t="shared" si="4"/>
        <v>0.27848657837041679</v>
      </c>
    </row>
    <row r="27" spans="1:13" x14ac:dyDescent="0.25">
      <c r="A27" s="13" t="s">
        <v>17</v>
      </c>
      <c r="B27" s="13" t="s">
        <v>100</v>
      </c>
      <c r="C27" s="14" t="s">
        <v>101</v>
      </c>
      <c r="D27" s="16">
        <v>1113010</v>
      </c>
      <c r="E27" s="2">
        <v>358554369</v>
      </c>
      <c r="F27" s="2">
        <v>358554369</v>
      </c>
      <c r="G27" s="34">
        <f t="shared" si="5"/>
        <v>1</v>
      </c>
      <c r="H27" s="2">
        <v>231272700</v>
      </c>
      <c r="I27" s="34">
        <f t="shared" si="2"/>
        <v>0.64501431301761658</v>
      </c>
      <c r="J27" s="2">
        <v>231272700</v>
      </c>
      <c r="K27" s="34">
        <f t="shared" si="3"/>
        <v>0.64501431301761658</v>
      </c>
      <c r="L27" s="2">
        <v>231272700</v>
      </c>
      <c r="M27" s="34">
        <f t="shared" si="4"/>
        <v>0.64501431301761658</v>
      </c>
    </row>
    <row r="28" spans="1:13" x14ac:dyDescent="0.25">
      <c r="A28" s="13" t="s">
        <v>17</v>
      </c>
      <c r="B28" s="13" t="s">
        <v>102</v>
      </c>
      <c r="C28" s="14" t="s">
        <v>103</v>
      </c>
      <c r="D28" s="16">
        <v>1113010</v>
      </c>
      <c r="E28" s="2">
        <v>111229678</v>
      </c>
      <c r="F28" s="2">
        <v>111229678</v>
      </c>
      <c r="G28" s="34">
        <f t="shared" si="5"/>
        <v>1</v>
      </c>
      <c r="H28" s="2">
        <v>38584400</v>
      </c>
      <c r="I28" s="34">
        <f t="shared" si="2"/>
        <v>0.34688943359163549</v>
      </c>
      <c r="J28" s="2">
        <v>38584400</v>
      </c>
      <c r="K28" s="34">
        <f t="shared" si="3"/>
        <v>0.34688943359163549</v>
      </c>
      <c r="L28" s="2">
        <v>38584400</v>
      </c>
      <c r="M28" s="34">
        <f t="shared" si="4"/>
        <v>0.34688943359163549</v>
      </c>
    </row>
    <row r="29" spans="1:13" x14ac:dyDescent="0.25">
      <c r="A29" s="13" t="s">
        <v>17</v>
      </c>
      <c r="B29" s="13" t="s">
        <v>104</v>
      </c>
      <c r="C29" s="14" t="s">
        <v>25</v>
      </c>
      <c r="D29" s="16">
        <v>1113010</v>
      </c>
      <c r="E29" s="2">
        <v>111229678</v>
      </c>
      <c r="F29" s="2">
        <v>111229678</v>
      </c>
      <c r="G29" s="34">
        <f t="shared" si="5"/>
        <v>1</v>
      </c>
      <c r="H29" s="2">
        <v>38584400</v>
      </c>
      <c r="I29" s="34">
        <f t="shared" si="2"/>
        <v>0.34688943359163549</v>
      </c>
      <c r="J29" s="2">
        <v>38584400</v>
      </c>
      <c r="K29" s="34">
        <f t="shared" si="3"/>
        <v>0.34688943359163549</v>
      </c>
      <c r="L29" s="2">
        <v>38584400</v>
      </c>
      <c r="M29" s="34">
        <f t="shared" si="4"/>
        <v>0.34688943359163549</v>
      </c>
    </row>
    <row r="30" spans="1:13" x14ac:dyDescent="0.25">
      <c r="A30" s="13" t="s">
        <v>17</v>
      </c>
      <c r="B30" s="13" t="s">
        <v>105</v>
      </c>
      <c r="C30" s="14" t="s">
        <v>26</v>
      </c>
      <c r="D30" s="16">
        <v>1113010</v>
      </c>
      <c r="E30" s="2">
        <v>162406059.90000001</v>
      </c>
      <c r="F30" s="2">
        <v>162406059.90000001</v>
      </c>
      <c r="G30" s="34">
        <f t="shared" si="5"/>
        <v>1</v>
      </c>
      <c r="H30" s="2">
        <v>77121000</v>
      </c>
      <c r="I30" s="34">
        <f t="shared" si="2"/>
        <v>0.47486528549172691</v>
      </c>
      <c r="J30" s="2">
        <v>77121000</v>
      </c>
      <c r="K30" s="34">
        <f t="shared" si="3"/>
        <v>0.47486528549172691</v>
      </c>
      <c r="L30" s="2">
        <v>77121000</v>
      </c>
      <c r="M30" s="34">
        <f t="shared" si="4"/>
        <v>0.47486528549172691</v>
      </c>
    </row>
    <row r="31" spans="1:13" ht="34.5" customHeight="1" x14ac:dyDescent="0.25">
      <c r="A31" s="12" t="s">
        <v>2</v>
      </c>
      <c r="B31" s="11" t="s">
        <v>106</v>
      </c>
      <c r="C31" s="11" t="s">
        <v>107</v>
      </c>
      <c r="D31" s="17"/>
      <c r="E31" s="12">
        <f>+E32</f>
        <v>2504588326.3899999</v>
      </c>
      <c r="F31" s="12">
        <f>+F32</f>
        <v>2504588326.3899999</v>
      </c>
      <c r="G31" s="32">
        <f>+F31/E31</f>
        <v>1</v>
      </c>
      <c r="H31" s="12">
        <f>+H32</f>
        <v>893925090.31000006</v>
      </c>
      <c r="I31" s="32">
        <f t="shared" si="2"/>
        <v>0.35691497915685938</v>
      </c>
      <c r="J31" s="12">
        <f>+J32</f>
        <v>892045440.57000005</v>
      </c>
      <c r="K31" s="32">
        <f>+J31/E31</f>
        <v>0.3561644966443463</v>
      </c>
      <c r="L31" s="12">
        <f>+L32</f>
        <v>892045440.57000005</v>
      </c>
      <c r="M31" s="32">
        <f>+L31/E31</f>
        <v>0.3561644966443463</v>
      </c>
    </row>
    <row r="32" spans="1:13" x14ac:dyDescent="0.25">
      <c r="A32" s="22" t="s">
        <v>2</v>
      </c>
      <c r="B32" s="22" t="s">
        <v>108</v>
      </c>
      <c r="C32" s="23" t="s">
        <v>109</v>
      </c>
      <c r="D32" s="26"/>
      <c r="E32" s="25">
        <f>SUM(E33:E36)</f>
        <v>2504588326.3899999</v>
      </c>
      <c r="F32" s="25">
        <f>SUM(F33:F36)</f>
        <v>2504588326.3899999</v>
      </c>
      <c r="G32" s="33">
        <f t="shared" si="1"/>
        <v>1</v>
      </c>
      <c r="H32" s="25">
        <f>SUM(H33:H36)</f>
        <v>893925090.31000006</v>
      </c>
      <c r="I32" s="33">
        <f t="shared" si="2"/>
        <v>0.35691497915685938</v>
      </c>
      <c r="J32" s="25">
        <f>SUM(J33:J36)</f>
        <v>892045440.57000005</v>
      </c>
      <c r="K32" s="33">
        <f t="shared" si="3"/>
        <v>0.3561644966443463</v>
      </c>
      <c r="L32" s="25">
        <f>SUM(L33:L36)</f>
        <v>892045440.57000005</v>
      </c>
      <c r="M32" s="33">
        <f t="shared" si="4"/>
        <v>0.3561644966443463</v>
      </c>
    </row>
    <row r="33" spans="1:13" x14ac:dyDescent="0.25">
      <c r="A33" s="13" t="s">
        <v>17</v>
      </c>
      <c r="B33" s="13" t="s">
        <v>110</v>
      </c>
      <c r="C33" s="14" t="s">
        <v>111</v>
      </c>
      <c r="D33" s="16">
        <v>1113010</v>
      </c>
      <c r="E33" s="2">
        <v>779364916.12</v>
      </c>
      <c r="F33" s="2">
        <v>779364916.12</v>
      </c>
      <c r="G33" s="34">
        <f t="shared" si="1"/>
        <v>1</v>
      </c>
      <c r="H33" s="2">
        <v>470823207.55000001</v>
      </c>
      <c r="I33" s="34">
        <f t="shared" si="2"/>
        <v>0.6041113704398603</v>
      </c>
      <c r="J33" s="2">
        <v>470823207.55000001</v>
      </c>
      <c r="K33" s="34">
        <f t="shared" si="3"/>
        <v>0.6041113704398603</v>
      </c>
      <c r="L33" s="2">
        <v>470823207.55000001</v>
      </c>
      <c r="M33" s="34">
        <f t="shared" si="4"/>
        <v>0.6041113704398603</v>
      </c>
    </row>
    <row r="34" spans="1:13" x14ac:dyDescent="0.25">
      <c r="A34" s="13" t="s">
        <v>17</v>
      </c>
      <c r="B34" s="13" t="s">
        <v>112</v>
      </c>
      <c r="C34" s="14" t="s">
        <v>113</v>
      </c>
      <c r="D34" s="16">
        <v>1113010</v>
      </c>
      <c r="E34" s="2">
        <v>478730500.48000002</v>
      </c>
      <c r="F34" s="2">
        <v>478730500.48000002</v>
      </c>
      <c r="G34" s="34">
        <f t="shared" si="1"/>
        <v>1</v>
      </c>
      <c r="H34" s="2">
        <v>70741243.760000005</v>
      </c>
      <c r="I34" s="34">
        <f t="shared" si="2"/>
        <v>0.14776840767210606</v>
      </c>
      <c r="J34" s="2">
        <v>70741243.760000005</v>
      </c>
      <c r="K34" s="34">
        <f t="shared" si="3"/>
        <v>0.14776840767210606</v>
      </c>
      <c r="L34" s="2">
        <v>70741243.760000005</v>
      </c>
      <c r="M34" s="34">
        <f t="shared" si="4"/>
        <v>0.14776840767210606</v>
      </c>
    </row>
    <row r="35" spans="1:13" x14ac:dyDescent="0.25">
      <c r="A35" s="13" t="s">
        <v>17</v>
      </c>
      <c r="B35" s="13" t="s">
        <v>114</v>
      </c>
      <c r="C35" s="14" t="s">
        <v>21</v>
      </c>
      <c r="D35" s="16">
        <v>1113010</v>
      </c>
      <c r="E35" s="2">
        <v>249205227.84</v>
      </c>
      <c r="F35" s="2">
        <v>249205227.84</v>
      </c>
      <c r="G35" s="34">
        <f t="shared" si="1"/>
        <v>1</v>
      </c>
      <c r="H35" s="2">
        <v>33792600.619999997</v>
      </c>
      <c r="I35" s="34">
        <f t="shared" si="2"/>
        <v>0.13560149164164501</v>
      </c>
      <c r="J35" s="2">
        <v>33792600.619999997</v>
      </c>
      <c r="K35" s="34">
        <f t="shared" si="3"/>
        <v>0.13560149164164501</v>
      </c>
      <c r="L35" s="2">
        <v>33792600.619999997</v>
      </c>
      <c r="M35" s="34">
        <f t="shared" si="4"/>
        <v>0.13560149164164501</v>
      </c>
    </row>
    <row r="36" spans="1:13" x14ac:dyDescent="0.25">
      <c r="A36" s="13" t="s">
        <v>17</v>
      </c>
      <c r="B36" s="13" t="s">
        <v>115</v>
      </c>
      <c r="C36" s="14" t="s">
        <v>19</v>
      </c>
      <c r="D36" s="16">
        <v>1113010</v>
      </c>
      <c r="E36" s="2">
        <v>997287681.95000005</v>
      </c>
      <c r="F36" s="2">
        <v>997287681.95000005</v>
      </c>
      <c r="G36" s="34">
        <f t="shared" si="1"/>
        <v>1</v>
      </c>
      <c r="H36" s="2">
        <v>318568038.38</v>
      </c>
      <c r="I36" s="34">
        <f t="shared" si="2"/>
        <v>0.31943444619420425</v>
      </c>
      <c r="J36" s="2">
        <v>316688388.63999999</v>
      </c>
      <c r="K36" s="34">
        <f t="shared" si="3"/>
        <v>0.31754968438071757</v>
      </c>
      <c r="L36" s="2">
        <v>316688388.63999999</v>
      </c>
      <c r="M36" s="34">
        <f t="shared" si="4"/>
        <v>0.31754968438071757</v>
      </c>
    </row>
    <row r="37" spans="1:13" ht="21" customHeight="1" x14ac:dyDescent="0.25">
      <c r="A37" s="8" t="s">
        <v>2</v>
      </c>
      <c r="B37" s="8" t="s">
        <v>116</v>
      </c>
      <c r="C37" s="9" t="s">
        <v>1</v>
      </c>
      <c r="D37" s="18"/>
      <c r="E37" s="3">
        <f>+E38+E41</f>
        <v>8227798398.1099997</v>
      </c>
      <c r="F37" s="3">
        <f>+F38+F41</f>
        <v>5209263020.9800005</v>
      </c>
      <c r="G37" s="31">
        <f t="shared" ref="G37:G67" si="6">+F37/E37</f>
        <v>0.63312963795717403</v>
      </c>
      <c r="H37" s="3">
        <f>+H38+H41</f>
        <v>4093228697.7799997</v>
      </c>
      <c r="I37" s="31">
        <f t="shared" ref="I37:I67" si="7">+H37/E37</f>
        <v>0.49748772389953694</v>
      </c>
      <c r="J37" s="3">
        <f>+J38+J41</f>
        <v>2706529896.3699999</v>
      </c>
      <c r="K37" s="31">
        <f t="shared" ref="K37:K67" si="8">+J37/E37</f>
        <v>0.32894946684543397</v>
      </c>
      <c r="L37" s="3">
        <f>+L38+L41</f>
        <v>2706529896.3699999</v>
      </c>
      <c r="M37" s="31">
        <f t="shared" ref="M37:M67" si="9">+L37/E37</f>
        <v>0.32894946684543397</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180</v>
      </c>
      <c r="C39" s="14" t="s">
        <v>181</v>
      </c>
      <c r="D39" s="16">
        <v>1113010</v>
      </c>
      <c r="E39" s="2">
        <v>1360000000</v>
      </c>
      <c r="F39" s="2">
        <v>0</v>
      </c>
      <c r="G39" s="34">
        <f t="shared" si="6"/>
        <v>0</v>
      </c>
      <c r="H39" s="2">
        <v>0</v>
      </c>
      <c r="I39" s="34">
        <f t="shared" si="7"/>
        <v>0</v>
      </c>
      <c r="J39" s="2">
        <v>0</v>
      </c>
      <c r="K39" s="34">
        <f t="shared" si="8"/>
        <v>0</v>
      </c>
      <c r="L39" s="2">
        <v>0</v>
      </c>
      <c r="M39" s="34">
        <f t="shared" si="9"/>
        <v>0</v>
      </c>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SUM(E42:E58)</f>
        <v>6092488397.4399996</v>
      </c>
      <c r="F41" s="12">
        <f>SUM(F42:F58)</f>
        <v>5091453020.9800005</v>
      </c>
      <c r="G41" s="32">
        <f t="shared" si="6"/>
        <v>0.83569351122923374</v>
      </c>
      <c r="H41" s="12">
        <f>SUM(H42:H58)</f>
        <v>3975418697.7799997</v>
      </c>
      <c r="I41" s="32">
        <f t="shared" si="7"/>
        <v>0.65251149258658081</v>
      </c>
      <c r="J41" s="12">
        <f>SUM(J42:J58)</f>
        <v>2588719896.3699999</v>
      </c>
      <c r="K41" s="32">
        <f t="shared" si="8"/>
        <v>0.42490354145897974</v>
      </c>
      <c r="L41" s="12">
        <f>SUM(L42:L58)</f>
        <v>2588719896.3699999</v>
      </c>
      <c r="M41" s="32">
        <f t="shared" si="9"/>
        <v>0.42490354145897974</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183</v>
      </c>
      <c r="C43" s="14" t="s">
        <v>167</v>
      </c>
      <c r="D43" s="16">
        <v>1113010</v>
      </c>
      <c r="E43" s="2">
        <v>320000000</v>
      </c>
      <c r="F43" s="2">
        <v>318277182</v>
      </c>
      <c r="G43" s="34">
        <f t="shared" si="6"/>
        <v>0.99461619374999999</v>
      </c>
      <c r="H43" s="2">
        <v>0</v>
      </c>
      <c r="I43" s="34">
        <f t="shared" si="7"/>
        <v>0</v>
      </c>
      <c r="J43" s="2">
        <v>0</v>
      </c>
      <c r="K43" s="34">
        <f t="shared" si="8"/>
        <v>0</v>
      </c>
      <c r="L43" s="2">
        <v>0</v>
      </c>
      <c r="M43" s="34">
        <f t="shared" si="9"/>
        <v>0</v>
      </c>
    </row>
    <row r="44" spans="1:13" x14ac:dyDescent="0.25">
      <c r="A44" s="13" t="s">
        <v>17</v>
      </c>
      <c r="B44" s="13" t="s">
        <v>154</v>
      </c>
      <c r="C44" s="14" t="s">
        <v>155</v>
      </c>
      <c r="D44" s="16">
        <v>1113010</v>
      </c>
      <c r="E44" s="2">
        <v>30064270</v>
      </c>
      <c r="F44" s="2">
        <v>3616048.5</v>
      </c>
      <c r="G44" s="34">
        <f t="shared" si="6"/>
        <v>0.12027727598242033</v>
      </c>
      <c r="H44" s="2">
        <v>3616048.5</v>
      </c>
      <c r="I44" s="34">
        <f t="shared" si="7"/>
        <v>0.12027727598242033</v>
      </c>
      <c r="J44" s="2">
        <v>3616048.5</v>
      </c>
      <c r="K44" s="34">
        <f t="shared" si="8"/>
        <v>0.12027727598242033</v>
      </c>
      <c r="L44" s="2">
        <v>3616048.5</v>
      </c>
      <c r="M44" s="34">
        <f t="shared" si="9"/>
        <v>0.12027727598242033</v>
      </c>
    </row>
    <row r="45" spans="1:13" x14ac:dyDescent="0.25">
      <c r="A45" s="13" t="s">
        <v>17</v>
      </c>
      <c r="B45" s="13" t="s">
        <v>156</v>
      </c>
      <c r="C45" s="14" t="s">
        <v>157</v>
      </c>
      <c r="D45" s="16">
        <v>1113010</v>
      </c>
      <c r="E45" s="2">
        <v>31283723.800000001</v>
      </c>
      <c r="F45" s="2">
        <v>4252951.95</v>
      </c>
      <c r="G45" s="34">
        <f t="shared" si="6"/>
        <v>0.13594775280556595</v>
      </c>
      <c r="H45" s="2">
        <v>4252951.95</v>
      </c>
      <c r="I45" s="34">
        <f t="shared" si="7"/>
        <v>0.13594775280556595</v>
      </c>
      <c r="J45" s="2">
        <v>4252951.95</v>
      </c>
      <c r="K45" s="34">
        <f t="shared" si="8"/>
        <v>0.13594775280556595</v>
      </c>
      <c r="L45" s="2">
        <v>4252951.95</v>
      </c>
      <c r="M45" s="34">
        <f t="shared" si="9"/>
        <v>0.13594775280556595</v>
      </c>
    </row>
    <row r="46" spans="1:13" x14ac:dyDescent="0.25">
      <c r="A46" s="13" t="s">
        <v>17</v>
      </c>
      <c r="B46" s="13" t="s">
        <v>121</v>
      </c>
      <c r="C46" s="14" t="s">
        <v>122</v>
      </c>
      <c r="D46" s="16">
        <v>1113010</v>
      </c>
      <c r="E46" s="2">
        <v>477868787</v>
      </c>
      <c r="F46" s="2">
        <v>474774299</v>
      </c>
      <c r="G46" s="34">
        <f t="shared" si="6"/>
        <v>0.99352439815241589</v>
      </c>
      <c r="H46" s="2">
        <v>458260346</v>
      </c>
      <c r="I46" s="34">
        <f t="shared" si="7"/>
        <v>0.9589668931442471</v>
      </c>
      <c r="J46" s="2">
        <v>73355505</v>
      </c>
      <c r="K46" s="34">
        <f t="shared" si="8"/>
        <v>0.15350553749391463</v>
      </c>
      <c r="L46" s="2">
        <v>73355505</v>
      </c>
      <c r="M46" s="34">
        <f t="shared" si="9"/>
        <v>0.15350553749391463</v>
      </c>
    </row>
    <row r="47" spans="1:13" x14ac:dyDescent="0.25">
      <c r="A47" s="13" t="s">
        <v>17</v>
      </c>
      <c r="B47" s="13" t="s">
        <v>158</v>
      </c>
      <c r="C47" s="14" t="s">
        <v>159</v>
      </c>
      <c r="D47" s="16">
        <v>1113010</v>
      </c>
      <c r="E47" s="2">
        <v>2500000</v>
      </c>
      <c r="F47" s="2">
        <v>500000</v>
      </c>
      <c r="G47" s="34">
        <f t="shared" si="6"/>
        <v>0.2</v>
      </c>
      <c r="H47" s="2">
        <v>500000</v>
      </c>
      <c r="I47" s="34">
        <f t="shared" si="7"/>
        <v>0.2</v>
      </c>
      <c r="J47" s="2">
        <v>500000</v>
      </c>
      <c r="K47" s="34">
        <f t="shared" si="8"/>
        <v>0.2</v>
      </c>
      <c r="L47" s="2">
        <v>500000</v>
      </c>
      <c r="M47" s="34">
        <f t="shared" si="9"/>
        <v>0.2</v>
      </c>
    </row>
    <row r="48" spans="1:13" ht="30" x14ac:dyDescent="0.25">
      <c r="A48" s="13" t="s">
        <v>17</v>
      </c>
      <c r="B48" s="13" t="s">
        <v>123</v>
      </c>
      <c r="C48" s="14" t="s">
        <v>124</v>
      </c>
      <c r="D48" s="16">
        <v>1113010</v>
      </c>
      <c r="E48" s="2">
        <v>256790568</v>
      </c>
      <c r="F48" s="2">
        <v>248972212</v>
      </c>
      <c r="G48" s="34">
        <f t="shared" si="6"/>
        <v>0.96955357020745403</v>
      </c>
      <c r="H48" s="2">
        <v>248972212</v>
      </c>
      <c r="I48" s="34">
        <f t="shared" si="7"/>
        <v>0.96955357020745403</v>
      </c>
      <c r="J48" s="2">
        <v>79230173</v>
      </c>
      <c r="K48" s="34">
        <f t="shared" si="8"/>
        <v>0.30854004341779406</v>
      </c>
      <c r="L48" s="2">
        <v>79230173</v>
      </c>
      <c r="M48" s="34">
        <f t="shared" si="9"/>
        <v>0.30854004341779406</v>
      </c>
    </row>
    <row r="49" spans="1:13" x14ac:dyDescent="0.25">
      <c r="A49" s="13" t="s">
        <v>17</v>
      </c>
      <c r="B49" s="13" t="s">
        <v>125</v>
      </c>
      <c r="C49" s="14" t="s">
        <v>126</v>
      </c>
      <c r="D49" s="16">
        <v>1113010</v>
      </c>
      <c r="E49" s="2">
        <v>213596096.27000001</v>
      </c>
      <c r="F49" s="2">
        <v>153486562</v>
      </c>
      <c r="G49" s="34">
        <f t="shared" si="6"/>
        <v>0.718583179563275</v>
      </c>
      <c r="H49" s="2">
        <v>145986562</v>
      </c>
      <c r="I49" s="34">
        <f t="shared" si="7"/>
        <v>0.68347017829138157</v>
      </c>
      <c r="J49" s="2">
        <v>63322856.850000001</v>
      </c>
      <c r="K49" s="34">
        <f t="shared" si="8"/>
        <v>0.29646074041519749</v>
      </c>
      <c r="L49" s="2">
        <v>63322856.850000001</v>
      </c>
      <c r="M49" s="34">
        <f t="shared" si="9"/>
        <v>0.29646074041519749</v>
      </c>
    </row>
    <row r="50" spans="1:13" ht="30" x14ac:dyDescent="0.25">
      <c r="A50" s="13" t="s">
        <v>17</v>
      </c>
      <c r="B50" s="13" t="s">
        <v>127</v>
      </c>
      <c r="C50" s="14" t="s">
        <v>128</v>
      </c>
      <c r="D50" s="16">
        <v>1113010</v>
      </c>
      <c r="E50" s="2">
        <v>487750781.67000002</v>
      </c>
      <c r="F50" s="2">
        <v>417349682</v>
      </c>
      <c r="G50" s="34">
        <f t="shared" si="6"/>
        <v>0.85566173891314923</v>
      </c>
      <c r="H50" s="2">
        <v>335128900</v>
      </c>
      <c r="I50" s="34">
        <f t="shared" si="7"/>
        <v>0.68709044166481692</v>
      </c>
      <c r="J50" s="2">
        <v>293838505</v>
      </c>
      <c r="K50" s="34">
        <f t="shared" si="8"/>
        <v>0.60243574391399701</v>
      </c>
      <c r="L50" s="2">
        <v>293838505</v>
      </c>
      <c r="M50" s="34">
        <f t="shared" si="9"/>
        <v>0.60243574391399701</v>
      </c>
    </row>
    <row r="51" spans="1:13" ht="15" customHeight="1" x14ac:dyDescent="0.25">
      <c r="A51" s="13" t="s">
        <v>17</v>
      </c>
      <c r="B51" s="13" t="s">
        <v>129</v>
      </c>
      <c r="C51" s="14" t="s">
        <v>130</v>
      </c>
      <c r="D51" s="16">
        <v>1113010</v>
      </c>
      <c r="E51" s="2">
        <v>1374623610.8800001</v>
      </c>
      <c r="F51" s="2">
        <v>1357491103.4300001</v>
      </c>
      <c r="G51" s="34">
        <f t="shared" si="6"/>
        <v>0.98753658287665214</v>
      </c>
      <c r="H51" s="2">
        <v>1196823766.3</v>
      </c>
      <c r="I51" s="34">
        <f t="shared" si="7"/>
        <v>0.87065561570983263</v>
      </c>
      <c r="J51" s="2">
        <v>1064766934.88</v>
      </c>
      <c r="K51" s="34">
        <f t="shared" si="8"/>
        <v>0.77458798645133298</v>
      </c>
      <c r="L51" s="2">
        <v>1064766934.88</v>
      </c>
      <c r="M51" s="34">
        <f t="shared" si="9"/>
        <v>0.77458798645133298</v>
      </c>
    </row>
    <row r="52" spans="1:13" ht="15" customHeight="1" x14ac:dyDescent="0.25">
      <c r="A52" s="13" t="s">
        <v>17</v>
      </c>
      <c r="B52" s="13" t="s">
        <v>131</v>
      </c>
      <c r="C52" s="14" t="s">
        <v>132</v>
      </c>
      <c r="D52" s="16">
        <v>1113010</v>
      </c>
      <c r="E52" s="2">
        <v>386261975.32999998</v>
      </c>
      <c r="F52" s="2">
        <v>144338315</v>
      </c>
      <c r="G52" s="34">
        <f t="shared" si="6"/>
        <v>0.37367984481694233</v>
      </c>
      <c r="H52" s="2">
        <v>144338315</v>
      </c>
      <c r="I52" s="34">
        <f t="shared" si="7"/>
        <v>0.37367984481694233</v>
      </c>
      <c r="J52" s="2">
        <v>0</v>
      </c>
      <c r="K52" s="34">
        <f t="shared" si="8"/>
        <v>0</v>
      </c>
      <c r="L52" s="2">
        <v>0</v>
      </c>
      <c r="M52" s="34">
        <f t="shared" si="9"/>
        <v>0</v>
      </c>
    </row>
    <row r="53" spans="1:13" ht="15" customHeight="1" x14ac:dyDescent="0.25">
      <c r="A53" s="13" t="s">
        <v>17</v>
      </c>
      <c r="B53" s="13" t="s">
        <v>133</v>
      </c>
      <c r="C53" s="14" t="s">
        <v>33</v>
      </c>
      <c r="D53" s="16">
        <v>1113010</v>
      </c>
      <c r="E53" s="2">
        <v>47681953.579999998</v>
      </c>
      <c r="F53" s="2">
        <v>43395458.829999998</v>
      </c>
      <c r="G53" s="34">
        <f t="shared" si="6"/>
        <v>0.91010236728643701</v>
      </c>
      <c r="H53" s="2">
        <v>43395458.829999998</v>
      </c>
      <c r="I53" s="34">
        <f t="shared" si="7"/>
        <v>0.91010236728643701</v>
      </c>
      <c r="J53" s="2">
        <v>34860280</v>
      </c>
      <c r="K53" s="34">
        <f t="shared" si="8"/>
        <v>0.73110007838735036</v>
      </c>
      <c r="L53" s="2">
        <v>34860280</v>
      </c>
      <c r="M53" s="34">
        <f t="shared" si="9"/>
        <v>0.73110007838735036</v>
      </c>
    </row>
    <row r="54" spans="1:13" ht="15" customHeight="1" x14ac:dyDescent="0.25">
      <c r="A54" s="13" t="s">
        <v>17</v>
      </c>
      <c r="B54" s="13" t="s">
        <v>184</v>
      </c>
      <c r="C54" s="14" t="s">
        <v>185</v>
      </c>
      <c r="D54" s="16">
        <v>1113010</v>
      </c>
      <c r="E54" s="2">
        <v>55000000</v>
      </c>
      <c r="F54" s="2">
        <v>52573304</v>
      </c>
      <c r="G54" s="34">
        <f t="shared" si="6"/>
        <v>0.9558782545454545</v>
      </c>
      <c r="H54" s="2">
        <v>52573304</v>
      </c>
      <c r="I54" s="34">
        <f t="shared" si="7"/>
        <v>0.9558782545454545</v>
      </c>
      <c r="J54" s="2">
        <v>0</v>
      </c>
      <c r="K54" s="34">
        <f t="shared" si="8"/>
        <v>0</v>
      </c>
      <c r="L54" s="2">
        <v>0</v>
      </c>
      <c r="M54" s="34">
        <f t="shared" si="9"/>
        <v>0</v>
      </c>
    </row>
    <row r="55" spans="1:13" ht="15" customHeight="1" x14ac:dyDescent="0.25">
      <c r="A55" s="13" t="s">
        <v>17</v>
      </c>
      <c r="B55" s="13" t="s">
        <v>160</v>
      </c>
      <c r="C55" s="14" t="s">
        <v>134</v>
      </c>
      <c r="D55" s="16">
        <v>1113010</v>
      </c>
      <c r="E55" s="2">
        <v>470571953</v>
      </c>
      <c r="F55" s="2">
        <v>467075040</v>
      </c>
      <c r="G55" s="34">
        <f t="shared" si="6"/>
        <v>0.99256880275650428</v>
      </c>
      <c r="H55" s="2">
        <v>150222754</v>
      </c>
      <c r="I55" s="34">
        <f t="shared" si="7"/>
        <v>0.3192343977202568</v>
      </c>
      <c r="J55" s="2">
        <v>150222754</v>
      </c>
      <c r="K55" s="34">
        <f t="shared" si="8"/>
        <v>0.3192343977202568</v>
      </c>
      <c r="L55" s="2">
        <v>150222754</v>
      </c>
      <c r="M55" s="34">
        <f t="shared" si="9"/>
        <v>0.3192343977202568</v>
      </c>
    </row>
    <row r="56" spans="1:13" ht="15" customHeight="1" x14ac:dyDescent="0.25">
      <c r="A56" s="13" t="s">
        <v>17</v>
      </c>
      <c r="B56" s="13" t="s">
        <v>161</v>
      </c>
      <c r="C56" s="14" t="s">
        <v>135</v>
      </c>
      <c r="D56" s="16">
        <v>1113010</v>
      </c>
      <c r="E56" s="2">
        <v>841476304.57000005</v>
      </c>
      <c r="F56" s="2">
        <v>383157696</v>
      </c>
      <c r="G56" s="34">
        <f t="shared" si="6"/>
        <v>0.45533985201852606</v>
      </c>
      <c r="H56" s="2">
        <v>364387303.41000003</v>
      </c>
      <c r="I56" s="34">
        <f t="shared" si="7"/>
        <v>0.4330333503522768</v>
      </c>
      <c r="J56" s="2">
        <v>328143935.00999999</v>
      </c>
      <c r="K56" s="34">
        <f t="shared" si="8"/>
        <v>0.389962181023842</v>
      </c>
      <c r="L56" s="2">
        <v>328143935.00999999</v>
      </c>
      <c r="M56" s="34">
        <f t="shared" si="9"/>
        <v>0.389962181023842</v>
      </c>
    </row>
    <row r="57" spans="1:13" ht="15" customHeight="1" x14ac:dyDescent="0.25">
      <c r="A57" s="13" t="s">
        <v>17</v>
      </c>
      <c r="B57" s="13" t="s">
        <v>136</v>
      </c>
      <c r="C57" s="14" t="s">
        <v>27</v>
      </c>
      <c r="D57" s="16">
        <v>1113010</v>
      </c>
      <c r="E57" s="2">
        <v>989313250.34000003</v>
      </c>
      <c r="F57" s="2">
        <v>982360278.66999996</v>
      </c>
      <c r="G57" s="34">
        <f t="shared" si="6"/>
        <v>0.99297192100923493</v>
      </c>
      <c r="H57" s="2">
        <v>787127888.19000006</v>
      </c>
      <c r="I57" s="34">
        <f t="shared" si="7"/>
        <v>0.79563059316094842</v>
      </c>
      <c r="J57" s="2">
        <v>452777064.57999998</v>
      </c>
      <c r="K57" s="34">
        <f t="shared" si="8"/>
        <v>0.45766804844107045</v>
      </c>
      <c r="L57" s="2">
        <v>452777064.57999998</v>
      </c>
      <c r="M57" s="34">
        <f t="shared" si="9"/>
        <v>0.45766804844107045</v>
      </c>
    </row>
    <row r="58" spans="1:13" ht="15" customHeight="1" x14ac:dyDescent="0.25">
      <c r="A58" s="13" t="s">
        <v>17</v>
      </c>
      <c r="B58" s="13" t="s">
        <v>137</v>
      </c>
      <c r="C58" s="14" t="s">
        <v>138</v>
      </c>
      <c r="D58" s="16">
        <v>1113010</v>
      </c>
      <c r="E58" s="2">
        <v>105705123</v>
      </c>
      <c r="F58" s="2">
        <v>39832887.600000001</v>
      </c>
      <c r="G58" s="34">
        <f t="shared" si="6"/>
        <v>0.37683024691244155</v>
      </c>
      <c r="H58" s="2">
        <v>39832887.600000001</v>
      </c>
      <c r="I58" s="34">
        <f t="shared" si="7"/>
        <v>0.37683024691244155</v>
      </c>
      <c r="J58" s="2">
        <v>39832887.600000001</v>
      </c>
      <c r="K58" s="34">
        <f t="shared" si="8"/>
        <v>0.37683024691244155</v>
      </c>
      <c r="L58" s="2">
        <v>39832887.600000001</v>
      </c>
      <c r="M58" s="34">
        <f t="shared" si="9"/>
        <v>0.37683024691244155</v>
      </c>
    </row>
    <row r="59" spans="1:13" ht="21" customHeight="1" x14ac:dyDescent="0.25">
      <c r="A59" s="8" t="s">
        <v>2</v>
      </c>
      <c r="B59" s="8" t="s">
        <v>139</v>
      </c>
      <c r="C59" s="9" t="s">
        <v>140</v>
      </c>
      <c r="D59" s="18"/>
      <c r="E59" s="3">
        <f>E60</f>
        <v>213756013.44999999</v>
      </c>
      <c r="F59" s="3">
        <f>F60</f>
        <v>213756013.44999999</v>
      </c>
      <c r="G59" s="31">
        <f>+F59/E59</f>
        <v>1</v>
      </c>
      <c r="H59" s="3">
        <f>H60</f>
        <v>130115686.31</v>
      </c>
      <c r="I59" s="31">
        <f>+H59/E59</f>
        <v>0.60871123207224098</v>
      </c>
      <c r="J59" s="3">
        <f>J60</f>
        <v>115082700.31</v>
      </c>
      <c r="K59" s="31">
        <f>+J59/E59</f>
        <v>0.5383834515463547</v>
      </c>
      <c r="L59" s="3">
        <f>L60</f>
        <v>115082700.31</v>
      </c>
      <c r="M59" s="31">
        <f>+L59/E59</f>
        <v>0.5383834515463547</v>
      </c>
    </row>
    <row r="60" spans="1:13" ht="21" customHeight="1" x14ac:dyDescent="0.25">
      <c r="A60" s="11" t="s">
        <v>2</v>
      </c>
      <c r="B60" s="11" t="s">
        <v>141</v>
      </c>
      <c r="C60" s="11" t="s">
        <v>142</v>
      </c>
      <c r="D60" s="17"/>
      <c r="E60" s="12">
        <f>+E61</f>
        <v>213756013.44999999</v>
      </c>
      <c r="F60" s="12">
        <f>+F61</f>
        <v>213756013.44999999</v>
      </c>
      <c r="G60" s="32">
        <f>+F60/E60</f>
        <v>1</v>
      </c>
      <c r="H60" s="12">
        <f>+H61</f>
        <v>130115686.31</v>
      </c>
      <c r="I60" s="32">
        <f>+H60/E60</f>
        <v>0.60871123207224098</v>
      </c>
      <c r="J60" s="12">
        <f>+J61</f>
        <v>115082700.31</v>
      </c>
      <c r="K60" s="32">
        <f>+J60/E60</f>
        <v>0.5383834515463547</v>
      </c>
      <c r="L60" s="12">
        <f>+L61</f>
        <v>115082700.31</v>
      </c>
      <c r="M60" s="32">
        <f>+L60/E60</f>
        <v>0.5383834515463547</v>
      </c>
    </row>
    <row r="61" spans="1:13" ht="21" customHeight="1" x14ac:dyDescent="0.25">
      <c r="A61" s="11" t="s">
        <v>2</v>
      </c>
      <c r="B61" s="11" t="s">
        <v>143</v>
      </c>
      <c r="C61" s="11" t="s">
        <v>144</v>
      </c>
      <c r="D61" s="12"/>
      <c r="E61" s="12">
        <f>+E62</f>
        <v>213756013.44999999</v>
      </c>
      <c r="F61" s="12">
        <f>+F62</f>
        <v>213756013.44999999</v>
      </c>
      <c r="G61" s="32">
        <f>+F61/E61</f>
        <v>1</v>
      </c>
      <c r="H61" s="12">
        <f>+H62</f>
        <v>130115686.31</v>
      </c>
      <c r="I61" s="32">
        <f>+H61/E61</f>
        <v>0.60871123207224098</v>
      </c>
      <c r="J61" s="12">
        <f>+J62</f>
        <v>115082700.31</v>
      </c>
      <c r="K61" s="32">
        <f>+J61/E61</f>
        <v>0.5383834515463547</v>
      </c>
      <c r="L61" s="12">
        <f>+L62</f>
        <v>115082700.31</v>
      </c>
      <c r="M61" s="32">
        <f>+L61/E61</f>
        <v>0.5383834515463547</v>
      </c>
    </row>
    <row r="62" spans="1:13" ht="15" customHeight="1" x14ac:dyDescent="0.25">
      <c r="A62" s="22" t="s">
        <v>2</v>
      </c>
      <c r="B62" s="22" t="s">
        <v>145</v>
      </c>
      <c r="C62" s="23" t="s">
        <v>146</v>
      </c>
      <c r="D62" s="27"/>
      <c r="E62" s="25">
        <f>SUM(E63:E64)</f>
        <v>213756013.44999999</v>
      </c>
      <c r="F62" s="25">
        <f>SUM(F63:F64)</f>
        <v>213756013.44999999</v>
      </c>
      <c r="G62" s="33">
        <f>+F62/E62</f>
        <v>1</v>
      </c>
      <c r="H62" s="25">
        <f>SUM(H63:H64)</f>
        <v>130115686.31</v>
      </c>
      <c r="I62" s="33">
        <f t="shared" si="7"/>
        <v>0.60871123207224098</v>
      </c>
      <c r="J62" s="25">
        <f>SUM(J63:J64)</f>
        <v>115082700.31</v>
      </c>
      <c r="K62" s="33">
        <f t="shared" si="8"/>
        <v>0.5383834515463547</v>
      </c>
      <c r="L62" s="25">
        <f>SUM(L63:L64)</f>
        <v>115082700.31</v>
      </c>
      <c r="M62" s="33">
        <f t="shared" si="9"/>
        <v>0.5383834515463547</v>
      </c>
    </row>
    <row r="63" spans="1:13" ht="15" customHeight="1" x14ac:dyDescent="0.25">
      <c r="A63" s="13" t="s">
        <v>17</v>
      </c>
      <c r="B63" s="13" t="s">
        <v>147</v>
      </c>
      <c r="C63" s="14" t="s">
        <v>148</v>
      </c>
      <c r="D63" s="16">
        <v>1113010</v>
      </c>
      <c r="E63" s="2">
        <v>71673406.439999998</v>
      </c>
      <c r="F63" s="2">
        <v>71673406.439999998</v>
      </c>
      <c r="G63" s="34">
        <f t="shared" si="6"/>
        <v>1</v>
      </c>
      <c r="H63" s="2">
        <v>66937006.68</v>
      </c>
      <c r="I63" s="34">
        <f>+H63/E63</f>
        <v>0.93391691569780511</v>
      </c>
      <c r="J63" s="2">
        <v>51904020.68</v>
      </c>
      <c r="K63" s="34">
        <f t="shared" si="8"/>
        <v>0.72417404527089757</v>
      </c>
      <c r="L63" s="2">
        <v>51904020.68</v>
      </c>
      <c r="M63" s="34">
        <f t="shared" si="9"/>
        <v>0.72417404527089757</v>
      </c>
    </row>
    <row r="64" spans="1:13" ht="15" customHeight="1" x14ac:dyDescent="0.25">
      <c r="A64" s="13" t="s">
        <v>17</v>
      </c>
      <c r="B64" s="13" t="s">
        <v>149</v>
      </c>
      <c r="C64" s="14" t="s">
        <v>150</v>
      </c>
      <c r="D64" s="16">
        <v>1113010</v>
      </c>
      <c r="E64" s="2">
        <v>142082607.00999999</v>
      </c>
      <c r="F64" s="2">
        <v>142082607.00999999</v>
      </c>
      <c r="G64" s="34">
        <f t="shared" si="6"/>
        <v>1</v>
      </c>
      <c r="H64" s="2">
        <v>63178679.630000003</v>
      </c>
      <c r="I64" s="34">
        <f t="shared" si="7"/>
        <v>0.44466160186343845</v>
      </c>
      <c r="J64" s="2">
        <v>63178679.630000003</v>
      </c>
      <c r="K64" s="34">
        <f t="shared" si="8"/>
        <v>0.44466160186343845</v>
      </c>
      <c r="L64" s="2">
        <v>63178679.630000003</v>
      </c>
      <c r="M64" s="34">
        <f t="shared" si="9"/>
        <v>0.44466160186343845</v>
      </c>
    </row>
    <row r="65" spans="1:13" ht="15" customHeight="1" x14ac:dyDescent="0.25">
      <c r="A65" s="71" t="s">
        <v>182</v>
      </c>
      <c r="B65" s="72"/>
      <c r="C65" s="73"/>
      <c r="D65" s="18"/>
      <c r="E65" s="47">
        <f>+E66</f>
        <v>1083407153</v>
      </c>
      <c r="F65" s="54"/>
      <c r="G65" s="47"/>
      <c r="H65" s="54"/>
      <c r="I65" s="47"/>
      <c r="J65" s="54"/>
      <c r="K65" s="47"/>
      <c r="L65" s="54"/>
      <c r="M65" s="54"/>
    </row>
    <row r="66" spans="1:13" ht="15" customHeight="1" x14ac:dyDescent="0.25">
      <c r="A66" s="22" t="s">
        <v>2</v>
      </c>
      <c r="B66" s="55" t="s">
        <v>175</v>
      </c>
      <c r="C66" s="56" t="s">
        <v>176</v>
      </c>
      <c r="D66" s="16">
        <v>1113010</v>
      </c>
      <c r="E66" s="2">
        <v>1083407153</v>
      </c>
      <c r="F66" s="2"/>
      <c r="G66" s="34"/>
      <c r="H66" s="2"/>
      <c r="I66" s="34"/>
      <c r="J66" s="2"/>
      <c r="K66" s="34"/>
      <c r="L66" s="2"/>
      <c r="M66" s="34"/>
    </row>
    <row r="67" spans="1:13" ht="30" customHeight="1" x14ac:dyDescent="0.25">
      <c r="A67" s="64" t="s">
        <v>4</v>
      </c>
      <c r="B67" s="65"/>
      <c r="C67" s="66"/>
      <c r="D67" s="28"/>
      <c r="E67" s="15">
        <f>+E8+E37+E59+E65</f>
        <v>28439244044.27</v>
      </c>
      <c r="F67" s="15">
        <f>+F8+F37+F59</f>
        <v>24337301514.139999</v>
      </c>
      <c r="G67" s="30">
        <f t="shared" si="6"/>
        <v>0.85576471288249767</v>
      </c>
      <c r="H67" s="15">
        <f>+H8+H37+H59</f>
        <v>16158773912.9</v>
      </c>
      <c r="I67" s="30">
        <f t="shared" si="7"/>
        <v>0.5681857748309489</v>
      </c>
      <c r="J67" s="15">
        <f>+J8+J37+J59</f>
        <v>14654908783.369997</v>
      </c>
      <c r="K67" s="30">
        <f t="shared" si="8"/>
        <v>0.51530584851543193</v>
      </c>
      <c r="L67" s="15">
        <f>+L8+L37+L59</f>
        <v>14654908783.369997</v>
      </c>
      <c r="M67" s="30">
        <f t="shared" si="9"/>
        <v>0.51530584851543193</v>
      </c>
    </row>
    <row r="68" spans="1:13" ht="15" customHeight="1" x14ac:dyDescent="0.25">
      <c r="E68" s="20"/>
      <c r="F68" s="20"/>
      <c r="G68" s="20"/>
      <c r="H68" s="20"/>
      <c r="I68" s="20"/>
      <c r="J68" s="20"/>
      <c r="K68" s="20"/>
      <c r="L68" s="20"/>
      <c r="M68" s="20"/>
    </row>
    <row r="69" spans="1:13" x14ac:dyDescent="0.25">
      <c r="E69" s="19"/>
      <c r="F69" s="19"/>
      <c r="G69" s="19"/>
      <c r="H69" s="19"/>
      <c r="I69" s="19"/>
      <c r="J69" s="19"/>
      <c r="K69" s="19"/>
      <c r="L69" s="19"/>
      <c r="M69" s="19"/>
    </row>
    <row r="70" spans="1:13" x14ac:dyDescent="0.25">
      <c r="A70" t="s">
        <v>31</v>
      </c>
      <c r="B70" t="s">
        <v>32</v>
      </c>
    </row>
    <row r="73" spans="1:13" x14ac:dyDescent="0.25">
      <c r="E73" s="57"/>
    </row>
    <row r="74" spans="1:13" x14ac:dyDescent="0.25">
      <c r="E74" s="4"/>
    </row>
  </sheetData>
  <autoFilter ref="A6:L64" xr:uid="{00000000-0009-0000-0000-000001000000}"/>
  <mergeCells count="10">
    <mergeCell ref="A67:C67"/>
    <mergeCell ref="A1:L1"/>
    <mergeCell ref="A2:L2"/>
    <mergeCell ref="A3:L3"/>
    <mergeCell ref="A4:L4"/>
    <mergeCell ref="F5:G5"/>
    <mergeCell ref="H5:I5"/>
    <mergeCell ref="J5:K5"/>
    <mergeCell ref="L5:M5"/>
    <mergeCell ref="A65:C65"/>
  </mergeCells>
  <pageMargins left="0.7" right="0.7" top="0.75" bottom="0.75" header="0.3" footer="0.3"/>
  <pageSetup orientation="portrait" r:id="rId1"/>
  <ignoredErrors>
    <ignoredError sqref="H9 E9:F9 J9 L9 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7" t="s">
        <v>35</v>
      </c>
      <c r="C1" s="87"/>
      <c r="D1" s="87"/>
      <c r="E1" s="87"/>
      <c r="F1" s="87"/>
      <c r="G1" s="87"/>
      <c r="H1" s="87"/>
      <c r="I1" s="87"/>
      <c r="J1" s="87"/>
      <c r="K1" s="87"/>
    </row>
    <row r="2" spans="1:12" ht="27" customHeight="1" x14ac:dyDescent="0.2">
      <c r="A2" s="45" t="s">
        <v>36</v>
      </c>
      <c r="B2" s="88" t="s">
        <v>37</v>
      </c>
      <c r="C2" s="88"/>
      <c r="D2" s="88"/>
      <c r="E2" s="88"/>
      <c r="F2" s="88"/>
      <c r="G2" s="88"/>
      <c r="H2" s="88"/>
      <c r="I2" s="88"/>
      <c r="J2" s="88"/>
      <c r="K2" s="88"/>
    </row>
    <row r="3" spans="1:12" ht="21.75" customHeight="1" x14ac:dyDescent="0.2">
      <c r="A3" s="45" t="s">
        <v>38</v>
      </c>
      <c r="B3" s="89" t="s">
        <v>39</v>
      </c>
      <c r="C3" s="90"/>
      <c r="D3" s="90"/>
      <c r="E3" s="90"/>
      <c r="F3" s="90"/>
      <c r="G3" s="90"/>
      <c r="H3" s="90"/>
      <c r="I3" s="90"/>
      <c r="J3" s="90"/>
      <c r="K3" s="91"/>
    </row>
    <row r="4" spans="1:12" ht="15" customHeight="1" x14ac:dyDescent="0.2">
      <c r="A4" s="86" t="s">
        <v>40</v>
      </c>
      <c r="B4" s="92" t="s">
        <v>59</v>
      </c>
      <c r="C4" s="92"/>
      <c r="D4" s="92"/>
      <c r="E4" s="92"/>
      <c r="F4" s="92"/>
      <c r="G4" s="92"/>
      <c r="H4" s="92"/>
      <c r="I4" s="92"/>
      <c r="J4" s="92"/>
      <c r="K4" s="92"/>
    </row>
    <row r="5" spans="1:12" x14ac:dyDescent="0.2">
      <c r="A5" s="86"/>
      <c r="B5" s="92"/>
      <c r="C5" s="92"/>
      <c r="D5" s="92"/>
      <c r="E5" s="92"/>
      <c r="F5" s="92"/>
      <c r="G5" s="92"/>
      <c r="H5" s="92"/>
      <c r="I5" s="92"/>
      <c r="J5" s="92"/>
      <c r="K5" s="92"/>
    </row>
    <row r="6" spans="1:12" x14ac:dyDescent="0.2">
      <c r="A6" s="86"/>
      <c r="B6" s="92"/>
      <c r="C6" s="92"/>
      <c r="D6" s="92"/>
      <c r="E6" s="92"/>
      <c r="F6" s="92"/>
      <c r="G6" s="92"/>
      <c r="H6" s="92"/>
      <c r="I6" s="92"/>
      <c r="J6" s="92"/>
      <c r="K6" s="92"/>
    </row>
    <row r="7" spans="1:12" x14ac:dyDescent="0.2">
      <c r="A7" s="86"/>
      <c r="B7" s="92"/>
      <c r="C7" s="92"/>
      <c r="D7" s="92"/>
      <c r="E7" s="92"/>
      <c r="F7" s="92"/>
      <c r="G7" s="92"/>
      <c r="H7" s="92"/>
      <c r="I7" s="92"/>
      <c r="J7" s="92"/>
      <c r="K7" s="92"/>
    </row>
    <row r="8" spans="1:12" x14ac:dyDescent="0.2">
      <c r="A8" s="86"/>
      <c r="B8" s="92"/>
      <c r="C8" s="92"/>
      <c r="D8" s="92"/>
      <c r="E8" s="92"/>
      <c r="F8" s="92"/>
      <c r="G8" s="92"/>
      <c r="H8" s="92"/>
      <c r="I8" s="92"/>
      <c r="J8" s="92"/>
      <c r="K8" s="92"/>
    </row>
    <row r="9" spans="1:12" x14ac:dyDescent="0.2">
      <c r="A9" s="86"/>
      <c r="B9" s="92"/>
      <c r="C9" s="92"/>
      <c r="D9" s="92"/>
      <c r="E9" s="92"/>
      <c r="F9" s="92"/>
      <c r="G9" s="92"/>
      <c r="H9" s="92"/>
      <c r="I9" s="92"/>
      <c r="J9" s="92"/>
      <c r="K9" s="92"/>
    </row>
    <row r="10" spans="1:12" s="41" customFormat="1" x14ac:dyDescent="0.25">
      <c r="A10" s="38"/>
      <c r="B10" s="39"/>
      <c r="C10" s="39"/>
      <c r="D10" s="39"/>
      <c r="E10" s="39"/>
      <c r="F10" s="39"/>
      <c r="G10" s="39"/>
      <c r="H10" s="39"/>
      <c r="I10" s="39"/>
      <c r="J10" s="39"/>
      <c r="K10" s="39"/>
      <c r="L10" s="40"/>
    </row>
    <row r="11" spans="1:12" s="41" customFormat="1" ht="25.5" customHeight="1" x14ac:dyDescent="0.25">
      <c r="A11" s="86" t="s">
        <v>41</v>
      </c>
      <c r="B11" s="86"/>
      <c r="C11" s="86"/>
      <c r="D11" s="86"/>
      <c r="E11" s="86"/>
      <c r="F11" s="86"/>
      <c r="G11" s="86"/>
      <c r="H11" s="86"/>
      <c r="I11" s="86"/>
      <c r="J11" s="86"/>
      <c r="K11" s="86"/>
    </row>
    <row r="12" spans="1:12" ht="15" customHeight="1" x14ac:dyDescent="0.2">
      <c r="A12" s="77" t="s">
        <v>42</v>
      </c>
      <c r="B12" s="75" t="s">
        <v>162</v>
      </c>
      <c r="C12" s="75"/>
      <c r="D12" s="75"/>
      <c r="E12" s="75"/>
      <c r="F12" s="75"/>
      <c r="G12" s="75"/>
      <c r="H12" s="75"/>
      <c r="I12" s="75"/>
      <c r="J12" s="75"/>
      <c r="K12" s="75"/>
    </row>
    <row r="13" spans="1:12" x14ac:dyDescent="0.2">
      <c r="A13" s="77"/>
      <c r="B13" s="75"/>
      <c r="C13" s="75"/>
      <c r="D13" s="75"/>
      <c r="E13" s="75"/>
      <c r="F13" s="75"/>
      <c r="G13" s="75"/>
      <c r="H13" s="75"/>
      <c r="I13" s="75"/>
      <c r="J13" s="75"/>
      <c r="K13" s="75"/>
    </row>
    <row r="14" spans="1:12" x14ac:dyDescent="0.2">
      <c r="A14" s="77"/>
      <c r="B14" s="75"/>
      <c r="C14" s="75"/>
      <c r="D14" s="75"/>
      <c r="E14" s="75"/>
      <c r="F14" s="75"/>
      <c r="G14" s="75"/>
      <c r="H14" s="75"/>
      <c r="I14" s="75"/>
      <c r="J14" s="75"/>
      <c r="K14" s="75"/>
    </row>
    <row r="15" spans="1:12" x14ac:dyDescent="0.2">
      <c r="A15" s="77"/>
      <c r="B15" s="75"/>
      <c r="C15" s="75"/>
      <c r="D15" s="75"/>
      <c r="E15" s="75"/>
      <c r="F15" s="75"/>
      <c r="G15" s="75"/>
      <c r="H15" s="75"/>
      <c r="I15" s="75"/>
      <c r="J15" s="75"/>
      <c r="K15" s="75"/>
    </row>
    <row r="16" spans="1:12" x14ac:dyDescent="0.2">
      <c r="A16" s="77"/>
      <c r="B16" s="75"/>
      <c r="C16" s="75"/>
      <c r="D16" s="75"/>
      <c r="E16" s="75"/>
      <c r="F16" s="75"/>
      <c r="G16" s="75"/>
      <c r="H16" s="75"/>
      <c r="I16" s="75"/>
      <c r="J16" s="75"/>
      <c r="K16" s="75"/>
    </row>
    <row r="17" spans="1:11" x14ac:dyDescent="0.2">
      <c r="A17" s="77"/>
      <c r="B17" s="75"/>
      <c r="C17" s="75"/>
      <c r="D17" s="75"/>
      <c r="E17" s="75"/>
      <c r="F17" s="75"/>
      <c r="G17" s="75"/>
      <c r="H17" s="75"/>
      <c r="I17" s="75"/>
      <c r="J17" s="75"/>
      <c r="K17" s="75"/>
    </row>
    <row r="18" spans="1:11" x14ac:dyDescent="0.2">
      <c r="A18" s="77"/>
      <c r="B18" s="75"/>
      <c r="C18" s="75"/>
      <c r="D18" s="75"/>
      <c r="E18" s="75"/>
      <c r="F18" s="75"/>
      <c r="G18" s="75"/>
      <c r="H18" s="75"/>
      <c r="I18" s="75"/>
      <c r="J18" s="75"/>
      <c r="K18" s="75"/>
    </row>
    <row r="19" spans="1:11" x14ac:dyDescent="0.2">
      <c r="A19" s="77"/>
      <c r="B19" s="75"/>
      <c r="C19" s="75"/>
      <c r="D19" s="75"/>
      <c r="E19" s="75"/>
      <c r="F19" s="75"/>
      <c r="G19" s="75"/>
      <c r="H19" s="75"/>
      <c r="I19" s="75"/>
      <c r="J19" s="75"/>
      <c r="K19" s="75"/>
    </row>
    <row r="20" spans="1:11" x14ac:dyDescent="0.2">
      <c r="A20" s="77" t="s">
        <v>43</v>
      </c>
      <c r="B20" s="75" t="s">
        <v>163</v>
      </c>
      <c r="C20" s="75"/>
      <c r="D20" s="75"/>
      <c r="E20" s="75"/>
      <c r="F20" s="75"/>
      <c r="G20" s="75"/>
      <c r="H20" s="75"/>
      <c r="I20" s="75"/>
      <c r="J20" s="75"/>
      <c r="K20" s="75"/>
    </row>
    <row r="21" spans="1:11" x14ac:dyDescent="0.2">
      <c r="A21" s="77"/>
      <c r="B21" s="75"/>
      <c r="C21" s="75"/>
      <c r="D21" s="75"/>
      <c r="E21" s="75"/>
      <c r="F21" s="75"/>
      <c r="G21" s="75"/>
      <c r="H21" s="75"/>
      <c r="I21" s="75"/>
      <c r="J21" s="75"/>
      <c r="K21" s="75"/>
    </row>
    <row r="22" spans="1:11" x14ac:dyDescent="0.2">
      <c r="A22" s="77"/>
      <c r="B22" s="75"/>
      <c r="C22" s="75"/>
      <c r="D22" s="75"/>
      <c r="E22" s="75"/>
      <c r="F22" s="75"/>
      <c r="G22" s="75"/>
      <c r="H22" s="75"/>
      <c r="I22" s="75"/>
      <c r="J22" s="75"/>
      <c r="K22" s="75"/>
    </row>
    <row r="23" spans="1:11" x14ac:dyDescent="0.2">
      <c r="A23" s="77" t="s">
        <v>44</v>
      </c>
      <c r="B23" s="75" t="s">
        <v>164</v>
      </c>
      <c r="C23" s="75"/>
      <c r="D23" s="75"/>
      <c r="E23" s="75"/>
      <c r="F23" s="75"/>
      <c r="G23" s="75"/>
      <c r="H23" s="75"/>
      <c r="I23" s="75"/>
      <c r="J23" s="75"/>
      <c r="K23" s="75"/>
    </row>
    <row r="24" spans="1:11" x14ac:dyDescent="0.2">
      <c r="A24" s="77"/>
      <c r="B24" s="75"/>
      <c r="C24" s="75"/>
      <c r="D24" s="75"/>
      <c r="E24" s="75"/>
      <c r="F24" s="75"/>
      <c r="G24" s="75"/>
      <c r="H24" s="75"/>
      <c r="I24" s="75"/>
      <c r="J24" s="75"/>
      <c r="K24" s="75"/>
    </row>
    <row r="25" spans="1:11" x14ac:dyDescent="0.2">
      <c r="A25" s="77"/>
      <c r="B25" s="75"/>
      <c r="C25" s="75"/>
      <c r="D25" s="75"/>
      <c r="E25" s="75"/>
      <c r="F25" s="75"/>
      <c r="G25" s="75"/>
      <c r="H25" s="75"/>
      <c r="I25" s="75"/>
      <c r="J25" s="75"/>
      <c r="K25" s="75"/>
    </row>
    <row r="26" spans="1:11" ht="12.75" customHeight="1" x14ac:dyDescent="0.2">
      <c r="A26" s="77" t="s">
        <v>45</v>
      </c>
      <c r="B26" s="75" t="s">
        <v>165</v>
      </c>
      <c r="C26" s="75"/>
      <c r="D26" s="75"/>
      <c r="E26" s="75"/>
      <c r="F26" s="75"/>
      <c r="G26" s="75"/>
      <c r="H26" s="75"/>
      <c r="I26" s="75"/>
      <c r="J26" s="75"/>
      <c r="K26" s="75"/>
    </row>
    <row r="27" spans="1:11" x14ac:dyDescent="0.2">
      <c r="A27" s="77"/>
      <c r="B27" s="75"/>
      <c r="C27" s="75"/>
      <c r="D27" s="75"/>
      <c r="E27" s="75"/>
      <c r="F27" s="75"/>
      <c r="G27" s="75"/>
      <c r="H27" s="75"/>
      <c r="I27" s="75"/>
      <c r="J27" s="75"/>
      <c r="K27" s="75"/>
    </row>
    <row r="28" spans="1:11" x14ac:dyDescent="0.2">
      <c r="A28" s="77"/>
      <c r="B28" s="75"/>
      <c r="C28" s="75"/>
      <c r="D28" s="75"/>
      <c r="E28" s="75"/>
      <c r="F28" s="75"/>
      <c r="G28" s="75"/>
      <c r="H28" s="75"/>
      <c r="I28" s="75"/>
      <c r="J28" s="75"/>
      <c r="K28" s="75"/>
    </row>
    <row r="29" spans="1:11" x14ac:dyDescent="0.2">
      <c r="A29" s="77"/>
      <c r="B29" s="75"/>
      <c r="C29" s="75"/>
      <c r="D29" s="75"/>
      <c r="E29" s="75"/>
      <c r="F29" s="75"/>
      <c r="G29" s="75"/>
      <c r="H29" s="75"/>
      <c r="I29" s="75"/>
      <c r="J29" s="75"/>
      <c r="K29" s="75"/>
    </row>
    <row r="30" spans="1:11" x14ac:dyDescent="0.2">
      <c r="A30" s="77"/>
      <c r="B30" s="75"/>
      <c r="C30" s="75"/>
      <c r="D30" s="75"/>
      <c r="E30" s="75"/>
      <c r="F30" s="75"/>
      <c r="G30" s="75"/>
      <c r="H30" s="75"/>
      <c r="I30" s="75"/>
      <c r="J30" s="75"/>
      <c r="K30" s="75"/>
    </row>
    <row r="31" spans="1:11" x14ac:dyDescent="0.2">
      <c r="A31" s="77"/>
      <c r="B31" s="75"/>
      <c r="C31" s="75"/>
      <c r="D31" s="75"/>
      <c r="E31" s="75"/>
      <c r="F31" s="75"/>
      <c r="G31" s="75"/>
      <c r="H31" s="75"/>
      <c r="I31" s="75"/>
      <c r="J31" s="75"/>
      <c r="K31" s="75"/>
    </row>
    <row r="32" spans="1:11" x14ac:dyDescent="0.2">
      <c r="A32" s="78" t="s">
        <v>46</v>
      </c>
      <c r="B32" s="80" t="s">
        <v>47</v>
      </c>
      <c r="C32" s="81"/>
      <c r="D32" s="81"/>
      <c r="E32" s="81"/>
      <c r="F32" s="81"/>
      <c r="G32" s="81"/>
      <c r="H32" s="81"/>
      <c r="I32" s="81"/>
      <c r="J32" s="81"/>
      <c r="K32" s="82"/>
    </row>
    <row r="33" spans="1:11" x14ac:dyDescent="0.2">
      <c r="A33" s="79"/>
      <c r="B33" s="83"/>
      <c r="C33" s="84"/>
      <c r="D33" s="84"/>
      <c r="E33" s="84"/>
      <c r="F33" s="84"/>
      <c r="G33" s="84"/>
      <c r="H33" s="84"/>
      <c r="I33" s="84"/>
      <c r="J33" s="84"/>
      <c r="K33" s="85"/>
    </row>
    <row r="34" spans="1:11" x14ac:dyDescent="0.2">
      <c r="A34" s="74" t="s">
        <v>60</v>
      </c>
      <c r="B34" s="76" t="s">
        <v>48</v>
      </c>
      <c r="C34" s="76"/>
      <c r="D34" s="76"/>
      <c r="E34" s="76"/>
      <c r="F34" s="76"/>
      <c r="G34" s="76"/>
      <c r="H34" s="76"/>
      <c r="I34" s="76"/>
      <c r="J34" s="76"/>
      <c r="K34" s="76"/>
    </row>
    <row r="35" spans="1:11" ht="18" customHeight="1" x14ac:dyDescent="0.2">
      <c r="A35" s="74"/>
      <c r="B35" s="76"/>
      <c r="C35" s="76"/>
      <c r="D35" s="76"/>
      <c r="E35" s="76"/>
      <c r="F35" s="76"/>
      <c r="G35" s="76"/>
      <c r="H35" s="76"/>
      <c r="I35" s="76"/>
      <c r="J35" s="76"/>
      <c r="K35" s="76"/>
    </row>
    <row r="36" spans="1:11" ht="18" customHeight="1" x14ac:dyDescent="0.2">
      <c r="A36" s="74" t="s">
        <v>61</v>
      </c>
      <c r="B36" s="76" t="s">
        <v>49</v>
      </c>
      <c r="C36" s="76"/>
      <c r="D36" s="76"/>
      <c r="E36" s="76"/>
      <c r="F36" s="76"/>
      <c r="G36" s="76"/>
      <c r="H36" s="76"/>
      <c r="I36" s="76"/>
      <c r="J36" s="76"/>
      <c r="K36" s="76"/>
    </row>
    <row r="37" spans="1:11" x14ac:dyDescent="0.2">
      <c r="A37" s="74"/>
      <c r="B37" s="76"/>
      <c r="C37" s="76"/>
      <c r="D37" s="76"/>
      <c r="E37" s="76"/>
      <c r="F37" s="76"/>
      <c r="G37" s="76"/>
      <c r="H37" s="76"/>
      <c r="I37" s="76"/>
      <c r="J37" s="76"/>
      <c r="K37" s="76"/>
    </row>
    <row r="38" spans="1:11" x14ac:dyDescent="0.2">
      <c r="A38" s="74" t="s">
        <v>62</v>
      </c>
      <c r="B38" s="75" t="s">
        <v>50</v>
      </c>
      <c r="C38" s="75"/>
      <c r="D38" s="75"/>
      <c r="E38" s="75"/>
      <c r="F38" s="75"/>
      <c r="G38" s="75"/>
      <c r="H38" s="75"/>
      <c r="I38" s="75"/>
      <c r="J38" s="75"/>
      <c r="K38" s="75"/>
    </row>
    <row r="39" spans="1:11" ht="20.25" customHeight="1" x14ac:dyDescent="0.2">
      <c r="A39" s="74"/>
      <c r="B39" s="75"/>
      <c r="C39" s="75"/>
      <c r="D39" s="75"/>
      <c r="E39" s="75"/>
      <c r="F39" s="75"/>
      <c r="G39" s="75"/>
      <c r="H39" s="75"/>
      <c r="I39" s="75"/>
      <c r="J39" s="75"/>
      <c r="K39" s="75"/>
    </row>
    <row r="40" spans="1:11" ht="20.25" customHeight="1" x14ac:dyDescent="0.2">
      <c r="A40" s="74" t="s">
        <v>63</v>
      </c>
      <c r="B40" s="75" t="s">
        <v>51</v>
      </c>
      <c r="C40" s="75"/>
      <c r="D40" s="75"/>
      <c r="E40" s="75"/>
      <c r="F40" s="75"/>
      <c r="G40" s="75"/>
      <c r="H40" s="75"/>
      <c r="I40" s="75"/>
      <c r="J40" s="75"/>
      <c r="K40" s="75"/>
    </row>
    <row r="41" spans="1:11" x14ac:dyDescent="0.2">
      <c r="A41" s="74"/>
      <c r="B41" s="75"/>
      <c r="C41" s="75"/>
      <c r="D41" s="75"/>
      <c r="E41" s="75"/>
      <c r="F41" s="75"/>
      <c r="G41" s="75"/>
      <c r="H41" s="75"/>
      <c r="I41" s="75"/>
      <c r="J41" s="75"/>
      <c r="K41" s="75"/>
    </row>
    <row r="42" spans="1:11" x14ac:dyDescent="0.2">
      <c r="A42" s="74" t="s">
        <v>64</v>
      </c>
      <c r="B42" s="75" t="s">
        <v>52</v>
      </c>
      <c r="C42" s="75"/>
      <c r="D42" s="75"/>
      <c r="E42" s="75"/>
      <c r="F42" s="75"/>
      <c r="G42" s="75"/>
      <c r="H42" s="75"/>
      <c r="I42" s="75"/>
      <c r="J42" s="75"/>
      <c r="K42" s="75"/>
    </row>
    <row r="43" spans="1:11" x14ac:dyDescent="0.2">
      <c r="A43" s="74"/>
      <c r="B43" s="75"/>
      <c r="C43" s="75"/>
      <c r="D43" s="75"/>
      <c r="E43" s="75"/>
      <c r="F43" s="75"/>
      <c r="G43" s="75"/>
      <c r="H43" s="75"/>
      <c r="I43" s="75"/>
      <c r="J43" s="75"/>
      <c r="K43" s="75"/>
    </row>
    <row r="44" spans="1:11" x14ac:dyDescent="0.2">
      <c r="A44" s="74" t="s">
        <v>65</v>
      </c>
      <c r="B44" s="76" t="s">
        <v>53</v>
      </c>
      <c r="C44" s="76"/>
      <c r="D44" s="76"/>
      <c r="E44" s="76"/>
      <c r="F44" s="76"/>
      <c r="G44" s="76"/>
      <c r="H44" s="76"/>
      <c r="I44" s="76"/>
      <c r="J44" s="76"/>
      <c r="K44" s="76"/>
    </row>
    <row r="45" spans="1:11" x14ac:dyDescent="0.2">
      <c r="A45" s="74"/>
      <c r="B45" s="76"/>
      <c r="C45" s="76"/>
      <c r="D45" s="76"/>
      <c r="E45" s="76"/>
      <c r="F45" s="76"/>
      <c r="G45" s="76"/>
      <c r="H45" s="76"/>
      <c r="I45" s="76"/>
      <c r="J45" s="76"/>
      <c r="K45" s="76"/>
    </row>
    <row r="46" spans="1:11" x14ac:dyDescent="0.2">
      <c r="A46" s="74" t="s">
        <v>66</v>
      </c>
      <c r="B46" s="76" t="s">
        <v>54</v>
      </c>
      <c r="C46" s="76"/>
      <c r="D46" s="76"/>
      <c r="E46" s="76"/>
      <c r="F46" s="76"/>
      <c r="G46" s="76"/>
      <c r="H46" s="76"/>
      <c r="I46" s="76"/>
      <c r="J46" s="76"/>
      <c r="K46" s="76"/>
    </row>
    <row r="47" spans="1:11" x14ac:dyDescent="0.2">
      <c r="A47" s="74"/>
      <c r="B47" s="76"/>
      <c r="C47" s="76"/>
      <c r="D47" s="76"/>
      <c r="E47" s="76"/>
      <c r="F47" s="76"/>
      <c r="G47" s="76"/>
      <c r="H47" s="76"/>
      <c r="I47" s="76"/>
      <c r="J47" s="76"/>
      <c r="K47" s="76"/>
    </row>
    <row r="48" spans="1:11" x14ac:dyDescent="0.2">
      <c r="A48" s="74" t="s">
        <v>67</v>
      </c>
      <c r="B48" s="76" t="s">
        <v>55</v>
      </c>
      <c r="C48" s="76"/>
      <c r="D48" s="76"/>
      <c r="E48" s="76"/>
      <c r="F48" s="76"/>
      <c r="G48" s="76"/>
      <c r="H48" s="76"/>
      <c r="I48" s="76"/>
      <c r="J48" s="76"/>
      <c r="K48" s="76"/>
    </row>
    <row r="49" spans="1:11" x14ac:dyDescent="0.2">
      <c r="A49" s="74"/>
      <c r="B49" s="76"/>
      <c r="C49" s="76"/>
      <c r="D49" s="76"/>
      <c r="E49" s="76"/>
      <c r="F49" s="76"/>
      <c r="G49" s="76"/>
      <c r="H49" s="76"/>
      <c r="I49" s="76"/>
      <c r="J49" s="76"/>
      <c r="K49" s="76"/>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2024-12-10T20:09:19Z</dcterms:modified>
</cp:coreProperties>
</file>