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Trabajo en Casa SRS\Informes Ejecucion Presupuestal\SGR\2024\07 Julio\"/>
    </mc:Choice>
  </mc:AlternateContent>
  <xr:revisionPtr revIDLastSave="0" documentId="13_ncr:1_{70C8F113-229B-498F-B5E2-17D0CEF4F3F1}"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G10" i="13"/>
  <c r="G14" i="13"/>
  <c r="M63" i="2"/>
  <c r="K63" i="2"/>
  <c r="I63" i="2"/>
  <c r="E63" i="2"/>
  <c r="G63" i="2" s="1"/>
  <c r="A4" i="13"/>
  <c r="I33" i="2" l="1"/>
  <c r="G16" i="2"/>
  <c r="M16" i="2"/>
  <c r="G25" i="2"/>
  <c r="M25" i="2"/>
  <c r="J60" i="2"/>
  <c r="J59" i="2" s="1"/>
  <c r="M27" i="2"/>
  <c r="M29" i="2"/>
  <c r="G19" i="2"/>
  <c r="K19" i="2"/>
  <c r="G34" i="2"/>
  <c r="I28" i="2"/>
  <c r="I20" i="2"/>
  <c r="K20" i="2"/>
  <c r="M20" i="2"/>
  <c r="M30" i="2"/>
  <c r="K18" i="2"/>
  <c r="G18" i="2"/>
  <c r="K35" i="2"/>
  <c r="K15" i="2"/>
  <c r="M14" i="2"/>
  <c r="K14" i="2"/>
  <c r="G14" i="2"/>
  <c r="F38" i="2"/>
  <c r="J38" i="2"/>
  <c r="M22" i="2"/>
  <c r="K36" i="2"/>
  <c r="H32" i="2"/>
  <c r="H31" i="2" s="1"/>
  <c r="E32" i="2"/>
  <c r="E31" i="2" s="1"/>
  <c r="K23" i="2"/>
  <c r="I23" i="2"/>
  <c r="M13" i="2"/>
  <c r="E11" i="2"/>
  <c r="E10" i="2" s="1"/>
  <c r="I24" i="2"/>
  <c r="G12" i="2"/>
  <c r="G13" i="2"/>
  <c r="G27" i="2"/>
  <c r="G15" i="2"/>
  <c r="G28" i="2"/>
  <c r="I18" i="2"/>
  <c r="I19" i="2"/>
  <c r="K25" i="2"/>
  <c r="M28" i="2"/>
  <c r="K13" i="2"/>
  <c r="K27" i="2"/>
  <c r="M17" i="2"/>
  <c r="F60" i="2"/>
  <c r="F59" i="2" s="1"/>
  <c r="K28" i="2"/>
  <c r="I25" i="2"/>
  <c r="K16" i="2"/>
  <c r="K29" i="2"/>
  <c r="M19" i="2"/>
  <c r="I14" i="2"/>
  <c r="I27" i="2"/>
  <c r="I34" i="2"/>
  <c r="G35" i="2"/>
  <c r="G29" i="2"/>
  <c r="G17" i="2"/>
  <c r="K34" i="2"/>
  <c r="M35" i="2"/>
  <c r="G33" i="2"/>
  <c r="K33" i="2"/>
  <c r="M33" i="2"/>
  <c r="M34" i="2"/>
  <c r="G22" i="2"/>
  <c r="K22" i="2"/>
  <c r="M23" i="2"/>
  <c r="I17" i="2"/>
  <c r="G20" i="2"/>
  <c r="K17" i="2"/>
  <c r="H60" i="2"/>
  <c r="I12" i="2" l="1"/>
  <c r="M24" i="2"/>
  <c r="M36" i="2"/>
  <c r="H41" i="2"/>
  <c r="L32" i="2"/>
  <c r="M32" i="2" s="1"/>
  <c r="I35" i="2"/>
  <c r="L60" i="2"/>
  <c r="L59" i="2" s="1"/>
  <c r="L58" i="2" s="1"/>
  <c r="G24" i="2"/>
  <c r="I13" i="2"/>
  <c r="H21" i="2"/>
  <c r="M15" i="2"/>
  <c r="K24" i="2"/>
  <c r="F11" i="2"/>
  <c r="F10" i="2" s="1"/>
  <c r="G10" i="2" s="1"/>
  <c r="F21" i="2"/>
  <c r="I15" i="2"/>
  <c r="H38" i="2"/>
  <c r="L41" i="2"/>
  <c r="G36" i="2"/>
  <c r="I30" i="2"/>
  <c r="K30" i="2"/>
  <c r="I22" i="2"/>
  <c r="I36" i="2"/>
  <c r="L21" i="2"/>
  <c r="J32" i="2"/>
  <c r="J31" i="2" s="1"/>
  <c r="K31" i="2" s="1"/>
  <c r="M18" i="2"/>
  <c r="F32" i="2"/>
  <c r="G32" i="2" s="1"/>
  <c r="F41" i="2"/>
  <c r="G26" i="2"/>
  <c r="J21" i="2"/>
  <c r="J41" i="2"/>
  <c r="J37" i="2" s="1"/>
  <c r="I26" i="2"/>
  <c r="M26" i="2"/>
  <c r="E21" i="2"/>
  <c r="E9" i="2" s="1"/>
  <c r="E8" i="2" s="1"/>
  <c r="L38" i="2"/>
  <c r="G30" i="2"/>
  <c r="K26" i="2"/>
  <c r="I29" i="2"/>
  <c r="G23" i="2"/>
  <c r="I16" i="2"/>
  <c r="H11" i="2"/>
  <c r="H10" i="2" s="1"/>
  <c r="I31" i="2"/>
  <c r="I32" i="2"/>
  <c r="H59" i="2"/>
  <c r="J58" i="2"/>
  <c r="F58" i="2"/>
  <c r="J11" i="2" l="1"/>
  <c r="J10" i="2" s="1"/>
  <c r="J9" i="2" s="1"/>
  <c r="J8" i="2" s="1"/>
  <c r="K12" i="2"/>
  <c r="G21" i="2"/>
  <c r="L31" i="2"/>
  <c r="M31" i="2" s="1"/>
  <c r="H9" i="2"/>
  <c r="H8" i="2" s="1"/>
  <c r="I21" i="2"/>
  <c r="G11" i="2"/>
  <c r="F37" i="2"/>
  <c r="H37" i="2"/>
  <c r="F31" i="2"/>
  <c r="F9" i="2" s="1"/>
  <c r="G9" i="2" s="1"/>
  <c r="K32" i="2"/>
  <c r="L37" i="2"/>
  <c r="M21" i="2"/>
  <c r="K21" i="2"/>
  <c r="I11" i="2"/>
  <c r="I10" i="2"/>
  <c r="J57" i="2"/>
  <c r="F57" i="2"/>
  <c r="L57" i="2"/>
  <c r="H58" i="2"/>
  <c r="L11" i="2" l="1"/>
  <c r="L10" i="2" s="1"/>
  <c r="K10" i="2"/>
  <c r="K11" i="2"/>
  <c r="I9" i="2"/>
  <c r="F8" i="2"/>
  <c r="G8" i="2" s="1"/>
  <c r="G31" i="2"/>
  <c r="K9" i="2"/>
  <c r="K8" i="2"/>
  <c r="J65" i="2"/>
  <c r="H57" i="2"/>
  <c r="H65" i="2" s="1"/>
  <c r="I8" i="2"/>
  <c r="M12" i="2" l="1"/>
  <c r="M11" i="2"/>
  <c r="F65" i="2"/>
  <c r="M10" i="2"/>
  <c r="L9" i="2"/>
  <c r="M9" i="2" l="1"/>
  <c r="L8" i="2"/>
  <c r="M8" i="2" l="1"/>
  <c r="L65" i="2"/>
  <c r="M62" i="2" l="1"/>
  <c r="I62" i="2"/>
  <c r="G62" i="2"/>
  <c r="K62" i="2"/>
  <c r="M61" i="2"/>
  <c r="I61" i="2"/>
  <c r="K61" i="2"/>
  <c r="G61" i="2"/>
  <c r="E60" i="2"/>
  <c r="M48" i="2"/>
  <c r="K48" i="2"/>
  <c r="I48" i="2"/>
  <c r="G48" i="2"/>
  <c r="K43" i="2"/>
  <c r="G43" i="2"/>
  <c r="M43" i="2"/>
  <c r="I43" i="2"/>
  <c r="M44" i="2"/>
  <c r="K44" i="2"/>
  <c r="G44" i="2"/>
  <c r="I44" i="2"/>
  <c r="G50" i="2"/>
  <c r="M50" i="2"/>
  <c r="K50" i="2"/>
  <c r="I50" i="2"/>
  <c r="I53" i="2"/>
  <c r="K53" i="2"/>
  <c r="G53" i="2"/>
  <c r="M53" i="2"/>
  <c r="M45" i="2"/>
  <c r="G45" i="2"/>
  <c r="I45" i="2"/>
  <c r="K45" i="2"/>
  <c r="K49" i="2"/>
  <c r="G49" i="2"/>
  <c r="I49" i="2"/>
  <c r="M49" i="2"/>
  <c r="G51" i="2"/>
  <c r="M51" i="2"/>
  <c r="I51" i="2"/>
  <c r="K51" i="2"/>
  <c r="M47" i="2"/>
  <c r="I47" i="2"/>
  <c r="G47" i="2"/>
  <c r="K47" i="2"/>
  <c r="M42" i="2"/>
  <c r="K42" i="2"/>
  <c r="I42" i="2"/>
  <c r="G42" i="2"/>
  <c r="E41" i="2"/>
  <c r="G52" i="2"/>
  <c r="M52" i="2"/>
  <c r="I52" i="2"/>
  <c r="K52" i="2"/>
  <c r="M54" i="2"/>
  <c r="K54" i="2"/>
  <c r="G54" i="2"/>
  <c r="I54" i="2"/>
  <c r="M46" i="2"/>
  <c r="K46" i="2"/>
  <c r="G46" i="2"/>
  <c r="I46" i="2"/>
  <c r="M55" i="2"/>
  <c r="G55" i="2"/>
  <c r="K55" i="2"/>
  <c r="I55" i="2"/>
  <c r="G56" i="2"/>
  <c r="K56" i="2"/>
  <c r="M56" i="2"/>
  <c r="I56" i="2"/>
  <c r="E59" i="2" l="1"/>
  <c r="M60" i="2"/>
  <c r="G60" i="2"/>
  <c r="I60" i="2"/>
  <c r="K60" i="2"/>
  <c r="K41" i="2"/>
  <c r="I41" i="2"/>
  <c r="M41" i="2"/>
  <c r="G41" i="2"/>
  <c r="E58" i="2" l="1"/>
  <c r="M59" i="2"/>
  <c r="K59" i="2"/>
  <c r="I59" i="2"/>
  <c r="G59" i="2"/>
  <c r="E57" i="2" l="1"/>
  <c r="G58" i="2"/>
  <c r="M58" i="2"/>
  <c r="I58" i="2"/>
  <c r="K58" i="2"/>
  <c r="K57" i="2" l="1"/>
  <c r="M57" i="2"/>
  <c r="G57" i="2"/>
  <c r="I57" i="2"/>
  <c r="E38" i="2" l="1"/>
  <c r="E37" i="2" s="1"/>
  <c r="M38" i="2"/>
  <c r="K38" i="2"/>
  <c r="G38" i="2"/>
  <c r="I38" i="2"/>
  <c r="K40" i="2"/>
  <c r="I40" i="2"/>
  <c r="G40" i="2"/>
  <c r="M40" i="2"/>
  <c r="I37" i="2" l="1"/>
  <c r="K37" i="2"/>
  <c r="G37" i="2"/>
  <c r="M37" i="2"/>
  <c r="E65" i="2"/>
  <c r="K65" i="2" l="1"/>
  <c r="I65" i="2"/>
  <c r="G65" i="2"/>
  <c r="M65" i="2"/>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<sst xmlns="http://schemas.openxmlformats.org/spreadsheetml/2006/main" count="247" uniqueCount="184">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</sst>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JULIO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topLeftCell="B1" zoomScale="85" zoomScaleNormal="85" workbookViewId="0">
      <pane ySplit="6" topLeftCell="A7" activePane="bottomLeft" state="frozen"/>
      <selection pane="bottomLeft" activeCell="E13" sqref="E13"/>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9820243119.0900002</v>
      </c>
      <c r="I8" s="31">
        <f t="shared" ref="I8:I36" si="2">+H8/E8</f>
        <v>0.58987256859355564</v>
      </c>
      <c r="J8" s="3">
        <f t="shared" si="0"/>
        <v>9746875750.4799995</v>
      </c>
      <c r="K8" s="31">
        <f t="shared" ref="K8:K36" si="3">+J8/E8</f>
        <v>0.58546561067529368</v>
      </c>
      <c r="L8" s="3">
        <f t="shared" si="0"/>
        <v>9746875750.4799995</v>
      </c>
      <c r="M8" s="31">
        <f t="shared" ref="M8:M36" si="4">+L8/E8</f>
        <v>0.58546561067529368</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9820243119.0900002</v>
      </c>
      <c r="I9" s="32">
        <f t="shared" si="2"/>
        <v>0.58987256859355564</v>
      </c>
      <c r="J9" s="12">
        <f>+J10+J21+J31</f>
        <v>9746875750.4799995</v>
      </c>
      <c r="K9" s="32">
        <f t="shared" si="3"/>
        <v>0.58546561067529368</v>
      </c>
      <c r="L9" s="12">
        <f>+L10+L21+L31</f>
        <v>9746875750.4799995</v>
      </c>
      <c r="M9" s="32">
        <f t="shared" si="4"/>
        <v>0.58546561067529368</v>
      </c>
    </row>
    <row r="10" spans="1:14" ht="21" customHeight="1" x14ac:dyDescent="0.25">
      <c r="A10" s="11" t="s">
        <v>2</v>
      </c>
      <c r="B10" s="11" t="s">
        <v>72</v>
      </c>
      <c r="C10" s="11" t="s">
        <v>73</v>
      </c>
      <c r="D10" s="12"/>
      <c r="E10" s="12">
        <f>+E11</f>
        <v>10745900261.420002</v>
      </c>
      <c r="F10" s="12">
        <f>+F11</f>
        <v>10745900261.420002</v>
      </c>
      <c r="G10" s="32">
        <f t="shared" si="1"/>
        <v>1</v>
      </c>
      <c r="H10" s="12">
        <f>+H11</f>
        <v>6736617460.5699997</v>
      </c>
      <c r="I10" s="32">
        <f t="shared" si="2"/>
        <v>0.62690117130119338</v>
      </c>
      <c r="J10" s="12">
        <f>+J11</f>
        <v>6663250091.96</v>
      </c>
      <c r="K10" s="32">
        <f t="shared" si="3"/>
        <v>0.62007369600129658</v>
      </c>
      <c r="L10" s="12">
        <f>+L11</f>
        <v>6663250091.96</v>
      </c>
      <c r="M10" s="32">
        <f t="shared" si="4"/>
        <v>0.62007369600129658</v>
      </c>
    </row>
    <row r="11" spans="1:14" x14ac:dyDescent="0.25">
      <c r="A11" s="22" t="s">
        <v>2</v>
      </c>
      <c r="B11" s="22" t="s">
        <v>71</v>
      </c>
      <c r="C11" s="23" t="s">
        <v>74</v>
      </c>
      <c r="D11" s="24"/>
      <c r="E11" s="25">
        <f>SUM(E12:E20)</f>
        <v>10745900261.420002</v>
      </c>
      <c r="F11" s="25">
        <f>SUM(F12:F20)</f>
        <v>10745900261.420002</v>
      </c>
      <c r="G11" s="33">
        <f>+F11/E11</f>
        <v>1</v>
      </c>
      <c r="H11" s="25">
        <f>SUM(H12:H20)</f>
        <v>6736617460.5699997</v>
      </c>
      <c r="I11" s="33">
        <f t="shared" si="2"/>
        <v>0.62690117130119338</v>
      </c>
      <c r="J11" s="25">
        <f>SUM(J12:J20)</f>
        <v>6663250091.96</v>
      </c>
      <c r="K11" s="33">
        <f>+J11/E11</f>
        <v>0.62007369600129658</v>
      </c>
      <c r="L11" s="25">
        <f>SUM(L12:L20)</f>
        <v>6663250091.96</v>
      </c>
      <c r="M11" s="33">
        <f t="shared" si="4"/>
        <v>0.62007369600129658</v>
      </c>
    </row>
    <row r="12" spans="1:14" x14ac:dyDescent="0.25">
      <c r="A12" s="13" t="s">
        <v>17</v>
      </c>
      <c r="B12" s="13" t="s">
        <v>75</v>
      </c>
      <c r="C12" s="14" t="s">
        <v>76</v>
      </c>
      <c r="D12" s="16">
        <v>1113010</v>
      </c>
      <c r="E12" s="2">
        <v>6694009088.8900003</v>
      </c>
      <c r="F12" s="2">
        <v>6694009088.8900003</v>
      </c>
      <c r="G12" s="34">
        <f>+F12/E12</f>
        <v>1</v>
      </c>
      <c r="H12" s="2">
        <v>4257886059.0700002</v>
      </c>
      <c r="I12" s="34">
        <f t="shared" si="2"/>
        <v>0.63607413771468935</v>
      </c>
      <c r="J12" s="2">
        <v>4202305989.2600002</v>
      </c>
      <c r="K12" s="34">
        <f>+J12/E12</f>
        <v>0.62777118068670357</v>
      </c>
      <c r="L12" s="2">
        <v>4202305989.2600002</v>
      </c>
      <c r="M12" s="34">
        <f>+L12/E12</f>
        <v>0.62777118068670357</v>
      </c>
    </row>
    <row r="13" spans="1:14" x14ac:dyDescent="0.25">
      <c r="A13" s="13" t="s">
        <v>17</v>
      </c>
      <c r="B13" s="13" t="s">
        <v>77</v>
      </c>
      <c r="C13" s="14" t="s">
        <v>18</v>
      </c>
      <c r="D13" s="16">
        <v>1113010</v>
      </c>
      <c r="E13" s="2">
        <v>1797954383.3399999</v>
      </c>
      <c r="F13" s="2">
        <v>1797954383.3399999</v>
      </c>
      <c r="G13" s="34">
        <f t="shared" si="1"/>
        <v>1</v>
      </c>
      <c r="H13" s="2">
        <v>1374204132.6900001</v>
      </c>
      <c r="I13" s="34">
        <f t="shared" si="2"/>
        <v>0.76431534939011458</v>
      </c>
      <c r="J13" s="2">
        <v>1356416833.8900001</v>
      </c>
      <c r="K13" s="34">
        <f t="shared" si="3"/>
        <v>0.7544222737009767</v>
      </c>
      <c r="L13" s="2">
        <v>1356416833.8900001</v>
      </c>
      <c r="M13" s="34">
        <f t="shared" si="4"/>
        <v>0.7544222737009767</v>
      </c>
    </row>
    <row r="14" spans="1:14" x14ac:dyDescent="0.25">
      <c r="A14" s="13" t="s">
        <v>17</v>
      </c>
      <c r="B14" s="13" t="s">
        <v>78</v>
      </c>
      <c r="C14" s="14" t="s">
        <v>79</v>
      </c>
      <c r="D14" s="16">
        <v>1113010</v>
      </c>
      <c r="E14" s="2">
        <v>33113000</v>
      </c>
      <c r="F14" s="2">
        <v>33113000</v>
      </c>
      <c r="G14" s="34">
        <f t="shared" si="1"/>
        <v>1</v>
      </c>
      <c r="H14" s="2">
        <v>517880</v>
      </c>
      <c r="I14" s="34">
        <f t="shared" si="2"/>
        <v>1.5639778938785372E-2</v>
      </c>
      <c r="J14" s="2">
        <v>517880</v>
      </c>
      <c r="K14" s="34">
        <f t="shared" si="3"/>
        <v>1.5639778938785372E-2</v>
      </c>
      <c r="L14" s="2">
        <v>517880</v>
      </c>
      <c r="M14" s="34">
        <f t="shared" si="4"/>
        <v>1.5639778938785372E-2</v>
      </c>
    </row>
    <row r="15" spans="1:14" x14ac:dyDescent="0.25">
      <c r="A15" s="13" t="s">
        <v>17</v>
      </c>
      <c r="B15" s="13" t="s">
        <v>80</v>
      </c>
      <c r="C15" s="14" t="s">
        <v>81</v>
      </c>
      <c r="D15" s="16">
        <v>1113010</v>
      </c>
      <c r="E15" s="2">
        <v>33113000</v>
      </c>
      <c r="F15" s="2">
        <v>33113000</v>
      </c>
      <c r="G15" s="34">
        <f t="shared" si="1"/>
        <v>1</v>
      </c>
      <c r="H15" s="2">
        <v>810000</v>
      </c>
      <c r="I15" s="34">
        <f t="shared" si="2"/>
        <v>2.4461691782683537E-2</v>
      </c>
      <c r="J15" s="2">
        <v>810000</v>
      </c>
      <c r="K15" s="34">
        <f t="shared" si="3"/>
        <v>2.4461691782683537E-2</v>
      </c>
      <c r="L15" s="2">
        <v>810000</v>
      </c>
      <c r="M15" s="34">
        <f t="shared" si="4"/>
        <v>2.4461691782683537E-2</v>
      </c>
    </row>
    <row r="16" spans="1:14" x14ac:dyDescent="0.25">
      <c r="A16" s="13" t="s">
        <v>17</v>
      </c>
      <c r="B16" s="13" t="s">
        <v>82</v>
      </c>
      <c r="C16" s="14" t="s">
        <v>22</v>
      </c>
      <c r="D16" s="16">
        <v>1113010</v>
      </c>
      <c r="E16" s="2">
        <v>353660538.24000001</v>
      </c>
      <c r="F16" s="2">
        <v>353660538.24000001</v>
      </c>
      <c r="G16" s="34">
        <f t="shared" si="1"/>
        <v>1</v>
      </c>
      <c r="H16" s="2">
        <v>318092711.36000001</v>
      </c>
      <c r="I16" s="34">
        <f t="shared" si="2"/>
        <v>0.8994294725190316</v>
      </c>
      <c r="J16" s="2">
        <v>318092711.36000001</v>
      </c>
      <c r="K16" s="34">
        <f t="shared" si="3"/>
        <v>0.8994294725190316</v>
      </c>
      <c r="L16" s="2">
        <v>318092711.36000001</v>
      </c>
      <c r="M16" s="34">
        <f t="shared" si="4"/>
        <v>0.8994294725190316</v>
      </c>
    </row>
    <row r="17" spans="1:13" x14ac:dyDescent="0.25">
      <c r="A17" s="13" t="s">
        <v>17</v>
      </c>
      <c r="B17" s="13" t="s">
        <v>83</v>
      </c>
      <c r="C17" s="14" t="s">
        <v>20</v>
      </c>
      <c r="D17" s="16">
        <v>1113010</v>
      </c>
      <c r="E17" s="2">
        <v>409711895.19999999</v>
      </c>
      <c r="F17" s="2">
        <v>409711895.19999999</v>
      </c>
      <c r="G17" s="34">
        <f t="shared" si="1"/>
        <v>1</v>
      </c>
      <c r="H17" s="2">
        <v>161123691.16</v>
      </c>
      <c r="I17" s="34">
        <f t="shared" si="2"/>
        <v>0.39326095494822721</v>
      </c>
      <c r="J17" s="2">
        <v>161123691.16</v>
      </c>
      <c r="K17" s="34">
        <f t="shared" si="3"/>
        <v>0.39326095494822721</v>
      </c>
      <c r="L17" s="2">
        <v>161123691.16</v>
      </c>
      <c r="M17" s="34">
        <f t="shared" si="4"/>
        <v>0.39326095494822721</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339730622</v>
      </c>
      <c r="I19" s="34">
        <f t="shared" si="2"/>
        <v>0.44213415342175155</v>
      </c>
      <c r="J19" s="2">
        <v>339730622</v>
      </c>
      <c r="K19" s="34">
        <f t="shared" si="3"/>
        <v>0.44213415342175155</v>
      </c>
      <c r="L19" s="2">
        <v>339730622</v>
      </c>
      <c r="M19" s="34">
        <f t="shared" si="4"/>
        <v>0.44213415342175155</v>
      </c>
    </row>
    <row r="20" spans="1:13" x14ac:dyDescent="0.25">
      <c r="A20" s="13" t="s">
        <v>17</v>
      </c>
      <c r="B20" s="13" t="s">
        <v>87</v>
      </c>
      <c r="C20" s="14" t="s">
        <v>23</v>
      </c>
      <c r="D20" s="16">
        <v>1113010</v>
      </c>
      <c r="E20" s="2">
        <v>622837255.96000004</v>
      </c>
      <c r="F20" s="2">
        <v>622837255.96000004</v>
      </c>
      <c r="G20" s="34">
        <f t="shared" si="1"/>
        <v>1</v>
      </c>
      <c r="H20" s="2">
        <v>284252364.29000002</v>
      </c>
      <c r="I20" s="34">
        <f t="shared" si="2"/>
        <v>0.45638304640571359</v>
      </c>
      <c r="J20" s="2">
        <v>284252364.29000002</v>
      </c>
      <c r="K20" s="34">
        <f t="shared" si="3"/>
        <v>0.45638304640571359</v>
      </c>
      <c r="L20" s="2">
        <v>284252364.29000002</v>
      </c>
      <c r="M20" s="34">
        <f t="shared" si="4"/>
        <v>0.45638304640571359</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2346234218</v>
      </c>
      <c r="I21" s="32">
        <f t="shared" si="2"/>
        <v>0.61519691008554367</v>
      </c>
      <c r="J21" s="12">
        <f>SUM(J22:J30)</f>
        <v>2346234218</v>
      </c>
      <c r="K21" s="32">
        <f>+J21/E21</f>
        <v>0.61519691008554367</v>
      </c>
      <c r="L21" s="12">
        <f>SUM(L22:L30)</f>
        <v>2346234218</v>
      </c>
      <c r="M21" s="32">
        <f>+L21/E21</f>
        <v>0.61519691008554367</v>
      </c>
    </row>
    <row r="22" spans="1:13" x14ac:dyDescent="0.25">
      <c r="A22" s="13" t="s">
        <v>17</v>
      </c>
      <c r="B22" s="13" t="s">
        <v>90</v>
      </c>
      <c r="C22" s="14" t="s">
        <v>91</v>
      </c>
      <c r="D22" s="16">
        <v>1113010</v>
      </c>
      <c r="E22" s="2">
        <v>948161602</v>
      </c>
      <c r="F22" s="2">
        <v>948161602</v>
      </c>
      <c r="G22" s="34">
        <f t="shared" si="5"/>
        <v>1</v>
      </c>
      <c r="H22" s="2">
        <v>700017350</v>
      </c>
      <c r="I22" s="34">
        <f t="shared" si="2"/>
        <v>0.73828907279457623</v>
      </c>
      <c r="J22" s="2">
        <v>700017350</v>
      </c>
      <c r="K22" s="34">
        <f t="shared" si="3"/>
        <v>0.73828907279457623</v>
      </c>
      <c r="L22" s="2">
        <v>700017350</v>
      </c>
      <c r="M22" s="34">
        <f t="shared" si="4"/>
        <v>0.73828907279457623</v>
      </c>
    </row>
    <row r="23" spans="1:13" x14ac:dyDescent="0.25">
      <c r="A23" s="13" t="s">
        <v>17</v>
      </c>
      <c r="B23" s="13" t="s">
        <v>92</v>
      </c>
      <c r="C23" s="14" t="s">
        <v>93</v>
      </c>
      <c r="D23" s="16">
        <v>1113010</v>
      </c>
      <c r="E23" s="2">
        <v>857092301</v>
      </c>
      <c r="F23" s="2">
        <v>857092301</v>
      </c>
      <c r="G23" s="34">
        <f t="shared" si="5"/>
        <v>1</v>
      </c>
      <c r="H23" s="2">
        <v>495831600</v>
      </c>
      <c r="I23" s="34">
        <f t="shared" si="2"/>
        <v>0.57850432143830444</v>
      </c>
      <c r="J23" s="2">
        <v>495831600</v>
      </c>
      <c r="K23" s="34">
        <f t="shared" si="3"/>
        <v>0.57850432143830444</v>
      </c>
      <c r="L23" s="2">
        <v>495831600</v>
      </c>
      <c r="M23" s="34">
        <f t="shared" si="4"/>
        <v>0.57850432143830444</v>
      </c>
    </row>
    <row r="24" spans="1:13" x14ac:dyDescent="0.25">
      <c r="A24" s="13" t="s">
        <v>17</v>
      </c>
      <c r="B24" s="13" t="s">
        <v>94</v>
      </c>
      <c r="C24" s="14" t="s">
        <v>95</v>
      </c>
      <c r="D24" s="16">
        <v>1113010</v>
      </c>
      <c r="E24" s="2">
        <v>903177448</v>
      </c>
      <c r="F24" s="2">
        <v>903177448</v>
      </c>
      <c r="G24" s="34">
        <f t="shared" si="5"/>
        <v>1</v>
      </c>
      <c r="H24" s="2">
        <v>562057368</v>
      </c>
      <c r="I24" s="34">
        <f t="shared" si="2"/>
        <v>0.62231111864520339</v>
      </c>
      <c r="J24" s="2">
        <v>562057368</v>
      </c>
      <c r="K24" s="34">
        <f t="shared" si="3"/>
        <v>0.62231111864520339</v>
      </c>
      <c r="L24" s="2">
        <v>562057368</v>
      </c>
      <c r="M24" s="34">
        <f t="shared" si="4"/>
        <v>0.62231111864520339</v>
      </c>
    </row>
    <row r="25" spans="1:13" x14ac:dyDescent="0.25">
      <c r="A25" s="13" t="s">
        <v>17</v>
      </c>
      <c r="B25" s="13" t="s">
        <v>96</v>
      </c>
      <c r="C25" s="14" t="s">
        <v>97</v>
      </c>
      <c r="D25" s="16">
        <v>1113010</v>
      </c>
      <c r="E25" s="2">
        <v>411085226</v>
      </c>
      <c r="F25" s="2">
        <v>411085226</v>
      </c>
      <c r="G25" s="34">
        <f t="shared" si="5"/>
        <v>1</v>
      </c>
      <c r="H25" s="2">
        <v>249241100</v>
      </c>
      <c r="I25" s="34">
        <f t="shared" si="2"/>
        <v>0.6063003100967681</v>
      </c>
      <c r="J25" s="2">
        <v>249241100</v>
      </c>
      <c r="K25" s="34">
        <f t="shared" si="3"/>
        <v>0.6063003100967681</v>
      </c>
      <c r="L25" s="2">
        <v>249241100</v>
      </c>
      <c r="M25" s="34">
        <f t="shared" si="4"/>
        <v>0.6063003100967681</v>
      </c>
    </row>
    <row r="26" spans="1:13" x14ac:dyDescent="0.25">
      <c r="A26" s="13" t="s">
        <v>17</v>
      </c>
      <c r="B26" s="13" t="s">
        <v>98</v>
      </c>
      <c r="C26" s="14" t="s">
        <v>99</v>
      </c>
      <c r="D26" s="16">
        <v>1113010</v>
      </c>
      <c r="E26" s="2">
        <v>90857530</v>
      </c>
      <c r="F26" s="2">
        <v>90857530</v>
      </c>
      <c r="G26" s="34">
        <f t="shared" si="5"/>
        <v>1</v>
      </c>
      <c r="H26" s="2">
        <v>27427900</v>
      </c>
      <c r="I26" s="34">
        <f t="shared" si="2"/>
        <v>0.3018781162111715</v>
      </c>
      <c r="J26" s="2">
        <v>27427900</v>
      </c>
      <c r="K26" s="34">
        <f t="shared" si="3"/>
        <v>0.3018781162111715</v>
      </c>
      <c r="L26" s="2">
        <v>27427900</v>
      </c>
      <c r="M26" s="34">
        <f t="shared" si="4"/>
        <v>0.3018781162111715</v>
      </c>
    </row>
    <row r="27" spans="1:13" x14ac:dyDescent="0.25">
      <c r="A27" s="13" t="s">
        <v>17</v>
      </c>
      <c r="B27" s="13" t="s">
        <v>100</v>
      </c>
      <c r="C27" s="14" t="s">
        <v>101</v>
      </c>
      <c r="D27" s="16">
        <v>1113010</v>
      </c>
      <c r="E27" s="2">
        <v>308554369</v>
      </c>
      <c r="F27" s="2">
        <v>308554369</v>
      </c>
      <c r="G27" s="34">
        <f t="shared" si="5"/>
        <v>1</v>
      </c>
      <c r="H27" s="2">
        <v>186941000</v>
      </c>
      <c r="I27" s="34">
        <f t="shared" si="2"/>
        <v>0.60586081022239557</v>
      </c>
      <c r="J27" s="2">
        <v>186941000</v>
      </c>
      <c r="K27" s="34">
        <f t="shared" si="3"/>
        <v>0.60586081022239557</v>
      </c>
      <c r="L27" s="2">
        <v>186941000</v>
      </c>
      <c r="M27" s="34">
        <f t="shared" si="4"/>
        <v>0.60586081022239557</v>
      </c>
    </row>
    <row r="28" spans="1:13" x14ac:dyDescent="0.25">
      <c r="A28" s="13" t="s">
        <v>17</v>
      </c>
      <c r="B28" s="13" t="s">
        <v>102</v>
      </c>
      <c r="C28" s="14" t="s">
        <v>103</v>
      </c>
      <c r="D28" s="16">
        <v>1113010</v>
      </c>
      <c r="E28" s="2">
        <v>81229678</v>
      </c>
      <c r="F28" s="2">
        <v>81229678</v>
      </c>
      <c r="G28" s="34">
        <f t="shared" si="5"/>
        <v>1</v>
      </c>
      <c r="H28" s="2">
        <v>31189700</v>
      </c>
      <c r="I28" s="34">
        <f t="shared" si="2"/>
        <v>0.38396926798109432</v>
      </c>
      <c r="J28" s="2">
        <v>31189700</v>
      </c>
      <c r="K28" s="34">
        <f t="shared" si="3"/>
        <v>0.38396926798109432</v>
      </c>
      <c r="L28" s="2">
        <v>31189700</v>
      </c>
      <c r="M28" s="34">
        <f t="shared" si="4"/>
        <v>0.38396926798109432</v>
      </c>
    </row>
    <row r="29" spans="1:13" x14ac:dyDescent="0.25">
      <c r="A29" s="13" t="s">
        <v>17</v>
      </c>
      <c r="B29" s="13" t="s">
        <v>104</v>
      </c>
      <c r="C29" s="14" t="s">
        <v>25</v>
      </c>
      <c r="D29" s="16">
        <v>1113010</v>
      </c>
      <c r="E29" s="2">
        <v>81229678</v>
      </c>
      <c r="F29" s="2">
        <v>81229678</v>
      </c>
      <c r="G29" s="34">
        <f t="shared" si="5"/>
        <v>1</v>
      </c>
      <c r="H29" s="2">
        <v>31189700</v>
      </c>
      <c r="I29" s="34">
        <f t="shared" si="2"/>
        <v>0.38396926798109432</v>
      </c>
      <c r="J29" s="2">
        <v>31189700</v>
      </c>
      <c r="K29" s="34">
        <f t="shared" si="3"/>
        <v>0.38396926798109432</v>
      </c>
      <c r="L29" s="2">
        <v>31189700</v>
      </c>
      <c r="M29" s="34">
        <f t="shared" si="4"/>
        <v>0.38396926798109432</v>
      </c>
    </row>
    <row r="30" spans="1:13" x14ac:dyDescent="0.25">
      <c r="A30" s="13" t="s">
        <v>17</v>
      </c>
      <c r="B30" s="13" t="s">
        <v>105</v>
      </c>
      <c r="C30" s="14" t="s">
        <v>26</v>
      </c>
      <c r="D30" s="16">
        <v>1113010</v>
      </c>
      <c r="E30" s="2">
        <v>132406059.90000001</v>
      </c>
      <c r="F30" s="2">
        <v>132406059.90000001</v>
      </c>
      <c r="G30" s="34">
        <f t="shared" si="5"/>
        <v>1</v>
      </c>
      <c r="H30" s="2">
        <v>62338500</v>
      </c>
      <c r="I30" s="34">
        <f t="shared" si="2"/>
        <v>0.47081304320271522</v>
      </c>
      <c r="J30" s="2">
        <v>62338500</v>
      </c>
      <c r="K30" s="34">
        <f t="shared" si="3"/>
        <v>0.47081304320271522</v>
      </c>
      <c r="L30" s="2">
        <v>62338500</v>
      </c>
      <c r="M30" s="34">
        <f t="shared" si="4"/>
        <v>0.47081304320271522</v>
      </c>
    </row>
    <row r="31" spans="1:13" ht="34.5" customHeight="1" x14ac:dyDescent="0.25">
      <c r="A31" s="12" t="s">
        <v>2</v>
      </c>
      <c r="B31" s="11" t="s">
        <v>106</v>
      </c>
      <c r="C31" s="11" t="s">
        <v>107</v>
      </c>
      <c r="D31" s="17"/>
      <c r="E31" s="12">
        <f>+E32</f>
        <v>2088381451.3900001</v>
      </c>
      <c r="F31" s="12">
        <f>+F32</f>
        <v>2088381451.3900001</v>
      </c>
      <c r="G31" s="32">
        <f>+F31/E31</f>
        <v>1</v>
      </c>
      <c r="H31" s="12">
        <f>+H32</f>
        <v>737391440.51999998</v>
      </c>
      <c r="I31" s="32">
        <f t="shared" si="2"/>
        <v>0.35309231463878482</v>
      </c>
      <c r="J31" s="12">
        <f>+J32</f>
        <v>737391440.51999998</v>
      </c>
      <c r="K31" s="32">
        <f>+J31/E31</f>
        <v>0.35309231463878482</v>
      </c>
      <c r="L31" s="12">
        <f>+L32</f>
        <v>737391440.51999998</v>
      </c>
      <c r="M31" s="32">
        <f>+L31/E31</f>
        <v>0.35309231463878482</v>
      </c>
    </row>
    <row r="32" spans="1:13" x14ac:dyDescent="0.25">
      <c r="A32" s="22" t="s">
        <v>2</v>
      </c>
      <c r="B32" s="22" t="s">
        <v>108</v>
      </c>
      <c r="C32" s="23" t="s">
        <v>109</v>
      </c>
      <c r="D32" s="26"/>
      <c r="E32" s="25">
        <f>SUM(E33:E36)</f>
        <v>2088381451.3900001</v>
      </c>
      <c r="F32" s="25">
        <f>SUM(F33:F36)</f>
        <v>2088381451.3900001</v>
      </c>
      <c r="G32" s="33">
        <f t="shared" si="1"/>
        <v>1</v>
      </c>
      <c r="H32" s="25">
        <f>SUM(H33:H36)</f>
        <v>737391440.51999998</v>
      </c>
      <c r="I32" s="33">
        <f t="shared" si="2"/>
        <v>0.35309231463878482</v>
      </c>
      <c r="J32" s="25">
        <f>SUM(J33:J36)</f>
        <v>737391440.51999998</v>
      </c>
      <c r="K32" s="33">
        <f t="shared" si="3"/>
        <v>0.35309231463878482</v>
      </c>
      <c r="L32" s="25">
        <f>SUM(L33:L36)</f>
        <v>737391440.51999998</v>
      </c>
      <c r="M32" s="33">
        <f t="shared" si="4"/>
        <v>0.35309231463878482</v>
      </c>
    </row>
    <row r="33" spans="1:13" x14ac:dyDescent="0.25">
      <c r="A33" s="13" t="s">
        <v>17</v>
      </c>
      <c r="B33" s="13" t="s">
        <v>110</v>
      </c>
      <c r="C33" s="14" t="s">
        <v>111</v>
      </c>
      <c r="D33" s="16">
        <v>1113010</v>
      </c>
      <c r="E33" s="2">
        <v>613158041.12</v>
      </c>
      <c r="F33" s="2">
        <v>613158041.12</v>
      </c>
      <c r="G33" s="34">
        <f t="shared" si="1"/>
        <v>1</v>
      </c>
      <c r="H33" s="2">
        <v>407598149.62</v>
      </c>
      <c r="I33" s="34">
        <f t="shared" si="2"/>
        <v>0.66475218831914451</v>
      </c>
      <c r="J33" s="2">
        <v>407598149.62</v>
      </c>
      <c r="K33" s="34">
        <f t="shared" si="3"/>
        <v>0.66475218831914451</v>
      </c>
      <c r="L33" s="2">
        <v>407598149.62</v>
      </c>
      <c r="M33" s="34">
        <f t="shared" si="4"/>
        <v>0.66475218831914451</v>
      </c>
    </row>
    <row r="34" spans="1:13" x14ac:dyDescent="0.25">
      <c r="A34" s="13" t="s">
        <v>17</v>
      </c>
      <c r="B34" s="13" t="s">
        <v>112</v>
      </c>
      <c r="C34" s="14" t="s">
        <v>113</v>
      </c>
      <c r="D34" s="16">
        <v>1113010</v>
      </c>
      <c r="E34" s="2">
        <v>328730500.48000002</v>
      </c>
      <c r="F34" s="2">
        <v>328730500.48000002</v>
      </c>
      <c r="G34" s="34">
        <f t="shared" si="1"/>
        <v>1</v>
      </c>
      <c r="H34" s="2">
        <v>17942552.84</v>
      </c>
      <c r="I34" s="34">
        <f t="shared" si="2"/>
        <v>5.4581344943048948E-2</v>
      </c>
      <c r="J34" s="2">
        <v>17942552.84</v>
      </c>
      <c r="K34" s="34">
        <f t="shared" si="3"/>
        <v>5.4581344943048948E-2</v>
      </c>
      <c r="L34" s="2">
        <v>17942552.84</v>
      </c>
      <c r="M34" s="34">
        <f t="shared" si="4"/>
        <v>5.4581344943048948E-2</v>
      </c>
    </row>
    <row r="35" spans="1:13" x14ac:dyDescent="0.25">
      <c r="A35" s="13" t="s">
        <v>17</v>
      </c>
      <c r="B35" s="13" t="s">
        <v>114</v>
      </c>
      <c r="C35" s="14" t="s">
        <v>21</v>
      </c>
      <c r="D35" s="16">
        <v>1113010</v>
      </c>
      <c r="E35" s="2">
        <v>149205227.84</v>
      </c>
      <c r="F35" s="2">
        <v>149205227.84</v>
      </c>
      <c r="G35" s="34">
        <f t="shared" si="1"/>
        <v>1</v>
      </c>
      <c r="H35" s="2">
        <v>26685267.379999999</v>
      </c>
      <c r="I35" s="34">
        <f t="shared" si="2"/>
        <v>0.17884941276062996</v>
      </c>
      <c r="J35" s="2">
        <v>26685267.379999999</v>
      </c>
      <c r="K35" s="34">
        <f t="shared" si="3"/>
        <v>0.17884941276062996</v>
      </c>
      <c r="L35" s="2">
        <v>26685267.379999999</v>
      </c>
      <c r="M35" s="34">
        <f t="shared" si="4"/>
        <v>0.17884941276062996</v>
      </c>
    </row>
    <row r="36" spans="1:13" x14ac:dyDescent="0.25">
      <c r="A36" s="13" t="s">
        <v>17</v>
      </c>
      <c r="B36" s="13" t="s">
        <v>115</v>
      </c>
      <c r="C36" s="14" t="s">
        <v>19</v>
      </c>
      <c r="D36" s="16">
        <v>1113010</v>
      </c>
      <c r="E36" s="2">
        <v>997287681.95000005</v>
      </c>
      <c r="F36" s="2">
        <v>997287681.95000005</v>
      </c>
      <c r="G36" s="34">
        <f t="shared" si="1"/>
        <v>1</v>
      </c>
      <c r="H36" s="2">
        <v>285165470.68000001</v>
      </c>
      <c r="I36" s="34">
        <f t="shared" si="2"/>
        <v>0.28594103370695906</v>
      </c>
      <c r="J36" s="2">
        <v>285165470.68000001</v>
      </c>
      <c r="K36" s="34">
        <f t="shared" si="3"/>
        <v>0.28594103370695906</v>
      </c>
      <c r="L36" s="2">
        <v>285165470.68000001</v>
      </c>
      <c r="M36" s="34">
        <f t="shared" si="4"/>
        <v>0.28594103370695906</v>
      </c>
    </row>
    <row r="37" spans="1:13" ht="21" customHeight="1" x14ac:dyDescent="0.25">
      <c r="A37" s="8" t="s">
        <v>2</v>
      </c>
      <c r="B37" s="8" t="s">
        <v>116</v>
      </c>
      <c r="C37" s="9" t="s">
        <v>1</v>
      </c>
      <c r="D37" s="18"/>
      <c r="E37" s="3">
        <f>+E38+E41</f>
        <v>7243783814.1099997</v>
      </c>
      <c r="F37" s="3">
        <f>+F38+F41</f>
        <v>3902027174.8800001</v>
      </c>
      <c r="G37" s="31">
        <f t="shared" ref="G37:G65" si="6">+F37/E37</f>
        <v>0.53867250528367938</v>
      </c>
      <c r="H37" s="3">
        <f>+H38+H41</f>
        <v>3376208846.27</v>
      </c>
      <c r="I37" s="31">
        <f t="shared" ref="I37:I65" si="7">+H37/E37</f>
        <v>0.46608360118279074</v>
      </c>
      <c r="J37" s="3">
        <f>+J38+J41</f>
        <v>2264430105.6400003</v>
      </c>
      <c r="K37" s="31">
        <f t="shared" ref="K37:K65" si="8">+J37/E37</f>
        <v>0.31260321452845807</v>
      </c>
      <c r="L37" s="3">
        <f>+L38+L41</f>
        <v>2264430105.6400003</v>
      </c>
      <c r="M37" s="31">
        <f t="shared" ref="M37:M65" si="9">+L37/E37</f>
        <v>0.31260321452845807</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SUM(E42:E56)</f>
        <v>5108473813.4399996</v>
      </c>
      <c r="F41" s="12">
        <f>SUM(F42:F56)</f>
        <v>3784217174.8800001</v>
      </c>
      <c r="G41" s="32">
        <f t="shared" si="6"/>
        <v>0.74077255029163847</v>
      </c>
      <c r="H41" s="12">
        <f>SUM(H42:H56)</f>
        <v>3258398846.27</v>
      </c>
      <c r="I41" s="32">
        <f t="shared" si="7"/>
        <v>0.63784193973891079</v>
      </c>
      <c r="J41" s="12">
        <f>SUM(J42:J56)</f>
        <v>2146620105.6400001</v>
      </c>
      <c r="K41" s="32">
        <f t="shared" si="8"/>
        <v>0.4202077144826325</v>
      </c>
      <c r="L41" s="12">
        <f>SUM(L42:L56)</f>
        <v>2146620105.6400001</v>
      </c>
      <c r="M41" s="32">
        <f t="shared" si="9"/>
        <v>0.4202077144826325</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2856392.5</v>
      </c>
      <c r="G43" s="34">
        <f t="shared" si="6"/>
        <v>9.5009541226179786E-2</v>
      </c>
      <c r="H43" s="2">
        <v>2856392.5</v>
      </c>
      <c r="I43" s="34">
        <f t="shared" si="7"/>
        <v>9.5009541226179786E-2</v>
      </c>
      <c r="J43" s="2">
        <v>2856392.5</v>
      </c>
      <c r="K43" s="34">
        <f t="shared" si="8"/>
        <v>9.5009541226179786E-2</v>
      </c>
      <c r="L43" s="2">
        <v>2856392.5</v>
      </c>
      <c r="M43" s="34">
        <f t="shared" si="9"/>
        <v>9.5009541226179786E-2</v>
      </c>
    </row>
    <row r="44" spans="1:13" x14ac:dyDescent="0.25">
      <c r="A44" s="13" t="s">
        <v>17</v>
      </c>
      <c r="B44" s="13" t="s">
        <v>156</v>
      </c>
      <c r="C44" s="14" t="s">
        <v>157</v>
      </c>
      <c r="D44" s="16">
        <v>1113010</v>
      </c>
      <c r="E44" s="2">
        <v>31283723.800000001</v>
      </c>
      <c r="F44" s="2">
        <v>2695657.15</v>
      </c>
      <c r="G44" s="34">
        <f t="shared" si="6"/>
        <v>8.6168039560558962E-2</v>
      </c>
      <c r="H44" s="2">
        <v>2695657.15</v>
      </c>
      <c r="I44" s="34">
        <f t="shared" si="7"/>
        <v>8.6168039560558962E-2</v>
      </c>
      <c r="J44" s="2">
        <v>2695657.15</v>
      </c>
      <c r="K44" s="34">
        <f t="shared" si="8"/>
        <v>8.6168039560558962E-2</v>
      </c>
      <c r="L44" s="2">
        <v>2695657.15</v>
      </c>
      <c r="M44" s="34">
        <f t="shared" si="9"/>
        <v>8.6168039560558962E-2</v>
      </c>
    </row>
    <row r="45" spans="1:13" x14ac:dyDescent="0.25">
      <c r="A45" s="13" t="s">
        <v>17</v>
      </c>
      <c r="B45" s="13" t="s">
        <v>121</v>
      </c>
      <c r="C45" s="14" t="s">
        <v>122</v>
      </c>
      <c r="D45" s="16">
        <v>1113010</v>
      </c>
      <c r="E45" s="2">
        <v>477868787</v>
      </c>
      <c r="F45" s="2">
        <v>474774299</v>
      </c>
      <c r="G45" s="34">
        <f t="shared" si="6"/>
        <v>0.99352439815241589</v>
      </c>
      <c r="H45" s="2">
        <v>236810927</v>
      </c>
      <c r="I45" s="34">
        <f t="shared" si="7"/>
        <v>0.49555638167261173</v>
      </c>
      <c r="J45" s="2">
        <v>58923074</v>
      </c>
      <c r="K45" s="34">
        <f t="shared" si="8"/>
        <v>0.12330387671877803</v>
      </c>
      <c r="L45" s="2">
        <v>58923074</v>
      </c>
      <c r="M45" s="34">
        <f t="shared" si="9"/>
        <v>0.12330387671877803</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66655640</v>
      </c>
      <c r="K47" s="34">
        <f t="shared" si="8"/>
        <v>0.25957199487171195</v>
      </c>
      <c r="L47" s="2">
        <v>66655640</v>
      </c>
      <c r="M47" s="34">
        <f t="shared" si="9"/>
        <v>0.25957199487171195</v>
      </c>
    </row>
    <row r="48" spans="1:13" x14ac:dyDescent="0.25">
      <c r="A48" s="13" t="s">
        <v>17</v>
      </c>
      <c r="B48" s="13" t="s">
        <v>125</v>
      </c>
      <c r="C48" s="14" t="s">
        <v>126</v>
      </c>
      <c r="D48" s="16">
        <v>1113010</v>
      </c>
      <c r="E48" s="2">
        <v>268596096.26999998</v>
      </c>
      <c r="F48" s="2">
        <v>74680506</v>
      </c>
      <c r="G48" s="34">
        <f t="shared" si="6"/>
        <v>0.27804017644742374</v>
      </c>
      <c r="H48" s="2">
        <v>56680506</v>
      </c>
      <c r="I48" s="34">
        <f t="shared" si="7"/>
        <v>0.21102505504407346</v>
      </c>
      <c r="J48" s="2">
        <v>52780872.850000001</v>
      </c>
      <c r="K48" s="34">
        <f t="shared" si="8"/>
        <v>0.19650647787875239</v>
      </c>
      <c r="L48" s="2">
        <v>52780872.850000001</v>
      </c>
      <c r="M48" s="34">
        <f t="shared" si="9"/>
        <v>0.19650647787875239</v>
      </c>
    </row>
    <row r="49" spans="1:13" ht="30" x14ac:dyDescent="0.25">
      <c r="A49" s="13" t="s">
        <v>17</v>
      </c>
      <c r="B49" s="13" t="s">
        <v>127</v>
      </c>
      <c r="C49" s="14" t="s">
        <v>128</v>
      </c>
      <c r="D49" s="16">
        <v>1113010</v>
      </c>
      <c r="E49" s="2">
        <v>377750781.67000002</v>
      </c>
      <c r="F49" s="2">
        <v>366341148</v>
      </c>
      <c r="G49" s="34">
        <f t="shared" si="6"/>
        <v>0.96979587012485025</v>
      </c>
      <c r="H49" s="2">
        <v>335128900</v>
      </c>
      <c r="I49" s="34">
        <f t="shared" si="7"/>
        <v>0.88716930913664094</v>
      </c>
      <c r="J49" s="2">
        <v>228466305</v>
      </c>
      <c r="K49" s="34">
        <f t="shared" si="8"/>
        <v>0.60480696820790769</v>
      </c>
      <c r="L49" s="2">
        <v>228466305</v>
      </c>
      <c r="M49" s="34">
        <f t="shared" si="9"/>
        <v>0.60480696820790769</v>
      </c>
    </row>
    <row r="50" spans="1:13" ht="15" customHeight="1" x14ac:dyDescent="0.25">
      <c r="A50" s="13" t="s">
        <v>17</v>
      </c>
      <c r="B50" s="13" t="s">
        <v>129</v>
      </c>
      <c r="C50" s="14" t="s">
        <v>130</v>
      </c>
      <c r="D50" s="16">
        <v>1113010</v>
      </c>
      <c r="E50" s="2">
        <v>1330623610.8800001</v>
      </c>
      <c r="F50" s="2">
        <v>1237334075.4300001</v>
      </c>
      <c r="G50" s="34">
        <f t="shared" si="6"/>
        <v>0.92989036517373713</v>
      </c>
      <c r="H50" s="2">
        <v>1193923766.3</v>
      </c>
      <c r="I50" s="34">
        <f t="shared" si="7"/>
        <v>0.89726633176936155</v>
      </c>
      <c r="J50" s="2">
        <v>887518558.88</v>
      </c>
      <c r="K50" s="34">
        <f t="shared" si="8"/>
        <v>0.66699444653101025</v>
      </c>
      <c r="L50" s="2">
        <v>887518558.88</v>
      </c>
      <c r="M50" s="34">
        <f t="shared" si="9"/>
        <v>0.66699444653101025</v>
      </c>
    </row>
    <row r="51" spans="1:13" ht="15" customHeight="1" x14ac:dyDescent="0.25">
      <c r="A51" s="13" t="s">
        <v>17</v>
      </c>
      <c r="B51" s="13" t="s">
        <v>131</v>
      </c>
      <c r="C51" s="14" t="s">
        <v>132</v>
      </c>
      <c r="D51" s="16">
        <v>1113010</v>
      </c>
      <c r="E51" s="2">
        <v>276261975.32999998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47681953.579999998</v>
      </c>
      <c r="F52" s="2">
        <v>43395458.829999998</v>
      </c>
      <c r="G52" s="34">
        <f t="shared" si="6"/>
        <v>0.91010236728643701</v>
      </c>
      <c r="H52" s="2">
        <v>43395458.829999998</v>
      </c>
      <c r="I52" s="34">
        <f t="shared" si="7"/>
        <v>0.91010236728643701</v>
      </c>
      <c r="J52" s="2">
        <v>34860280</v>
      </c>
      <c r="K52" s="34">
        <f t="shared" si="8"/>
        <v>0.73110007838735036</v>
      </c>
      <c r="L52" s="2">
        <v>34860280</v>
      </c>
      <c r="M52" s="34">
        <f t="shared" si="9"/>
        <v>0.73110007838735036</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150222754</v>
      </c>
      <c r="K53" s="34">
        <f t="shared" si="8"/>
        <v>0.40538079793642667</v>
      </c>
      <c r="L53" s="2">
        <v>150222754</v>
      </c>
      <c r="M53" s="34">
        <f t="shared" si="9"/>
        <v>0.40538079793642667</v>
      </c>
    </row>
    <row r="54" spans="1:13" ht="15" customHeight="1" x14ac:dyDescent="0.25">
      <c r="A54" s="13" t="s">
        <v>17</v>
      </c>
      <c r="B54" s="13" t="s">
        <v>161</v>
      </c>
      <c r="C54" s="14" t="s">
        <v>135</v>
      </c>
      <c r="D54" s="16">
        <v>1113010</v>
      </c>
      <c r="E54" s="2">
        <v>541461720.57000005</v>
      </c>
      <c r="F54" s="2">
        <v>319489913</v>
      </c>
      <c r="G54" s="34">
        <f t="shared" si="6"/>
        <v>0.59005078450175763</v>
      </c>
      <c r="H54" s="2">
        <v>319489904</v>
      </c>
      <c r="I54" s="34">
        <f t="shared" si="7"/>
        <v>0.59005076788008404</v>
      </c>
      <c r="J54" s="2">
        <v>255380755.44999999</v>
      </c>
      <c r="K54" s="34">
        <f t="shared" si="8"/>
        <v>0.47165061859065333</v>
      </c>
      <c r="L54" s="2">
        <v>255380755.44999999</v>
      </c>
      <c r="M54" s="34">
        <f t="shared" si="9"/>
        <v>0.47165061859065333</v>
      </c>
    </row>
    <row r="55" spans="1:13" ht="15" customHeight="1" x14ac:dyDescent="0.25">
      <c r="A55" s="13" t="s">
        <v>17</v>
      </c>
      <c r="B55" s="13" t="s">
        <v>136</v>
      </c>
      <c r="C55" s="14" t="s">
        <v>27</v>
      </c>
      <c r="D55" s="16">
        <v>1113010</v>
      </c>
      <c r="E55" s="2">
        <v>989313250.34000003</v>
      </c>
      <c r="F55" s="2">
        <v>982360278.66999996</v>
      </c>
      <c r="G55" s="34">
        <f t="shared" si="6"/>
        <v>0.99297192100923493</v>
      </c>
      <c r="H55" s="2">
        <v>787127888.19000006</v>
      </c>
      <c r="I55" s="34">
        <f t="shared" si="7"/>
        <v>0.79563059316094842</v>
      </c>
      <c r="J55" s="2">
        <v>370503753.50999999</v>
      </c>
      <c r="K55" s="34">
        <f t="shared" si="8"/>
        <v>0.37450600543626394</v>
      </c>
      <c r="L55" s="2">
        <v>370503753.50999999</v>
      </c>
      <c r="M55" s="34">
        <f t="shared" si="9"/>
        <v>0.37450600543626394</v>
      </c>
    </row>
    <row r="56" spans="1:13" ht="15" customHeight="1" x14ac:dyDescent="0.25">
      <c r="A56" s="13" t="s">
        <v>17</v>
      </c>
      <c r="B56" s="13" t="s">
        <v>137</v>
      </c>
      <c r="C56" s="14" t="s">
        <v>138</v>
      </c>
      <c r="D56" s="16">
        <v>1113010</v>
      </c>
      <c r="E56" s="2">
        <v>105705123</v>
      </c>
      <c r="F56" s="2">
        <v>35256062.299999997</v>
      </c>
      <c r="G56" s="34">
        <f t="shared" si="6"/>
        <v>0.33353220070516354</v>
      </c>
      <c r="H56" s="2">
        <v>35256062.299999997</v>
      </c>
      <c r="I56" s="34">
        <f t="shared" si="7"/>
        <v>0.33353220070516354</v>
      </c>
      <c r="J56" s="2">
        <v>35256062.299999997</v>
      </c>
      <c r="K56" s="34">
        <f t="shared" si="8"/>
        <v>0.33353220070516354</v>
      </c>
      <c r="L56" s="2">
        <v>35256062.299999997</v>
      </c>
      <c r="M56" s="34">
        <f t="shared" si="9"/>
        <v>0.33353220070516354</v>
      </c>
    </row>
    <row r="57" spans="1:13" ht="21" customHeight="1" x14ac:dyDescent="0.25">
      <c r="A57" s="8" t="s">
        <v>2</v>
      </c>
      <c r="B57" s="8" t="s">
        <v>139</v>
      </c>
      <c r="C57" s="9" t="s">
        <v>140</v>
      </c>
      <c r="D57" s="18"/>
      <c r="E57" s="3">
        <f>E58</f>
        <v>213756013.44999999</v>
      </c>
      <c r="F57" s="3">
        <f>F58</f>
        <v>213756013.44999999</v>
      </c>
      <c r="G57" s="31">
        <f>+F57/E57</f>
        <v>1</v>
      </c>
      <c r="H57" s="3">
        <f>H58</f>
        <v>121668751.08000001</v>
      </c>
      <c r="I57" s="31">
        <f>+H57/E57</f>
        <v>0.56919451816245514</v>
      </c>
      <c r="J57" s="3">
        <f>J58</f>
        <v>116435887.08000001</v>
      </c>
      <c r="K57" s="31">
        <f>+J57/E57</f>
        <v>0.54471397178838066</v>
      </c>
      <c r="L57" s="3">
        <f>L58</f>
        <v>116435887.08000001</v>
      </c>
      <c r="M57" s="31">
        <f>+L57/E57</f>
        <v>0.54471397178838066</v>
      </c>
    </row>
    <row r="58" spans="1:13" ht="21" customHeight="1" x14ac:dyDescent="0.25">
      <c r="A58" s="11" t="s">
        <v>2</v>
      </c>
      <c r="B58" s="11" t="s">
        <v>141</v>
      </c>
      <c r="C58" s="11" t="s">
        <v>142</v>
      </c>
      <c r="D58" s="17"/>
      <c r="E58" s="12">
        <f>+E59</f>
        <v>213756013.44999999</v>
      </c>
      <c r="F58" s="12">
        <f>+F59</f>
        <v>213756013.44999999</v>
      </c>
      <c r="G58" s="32">
        <f>+F58/E58</f>
        <v>1</v>
      </c>
      <c r="H58" s="12">
        <f>+H59</f>
        <v>121668751.08000001</v>
      </c>
      <c r="I58" s="32">
        <f>+H58/E58</f>
        <v>0.56919451816245514</v>
      </c>
      <c r="J58" s="12">
        <f>+J59</f>
        <v>116435887.08000001</v>
      </c>
      <c r="K58" s="32">
        <f>+J58/E58</f>
        <v>0.54471397178838066</v>
      </c>
      <c r="L58" s="12">
        <f>+L59</f>
        <v>116435887.08000001</v>
      </c>
      <c r="M58" s="32">
        <f>+L58/E58</f>
        <v>0.54471397178838066</v>
      </c>
    </row>
    <row r="59" spans="1:13" ht="21" customHeight="1" x14ac:dyDescent="0.25">
      <c r="A59" s="11" t="s">
        <v>2</v>
      </c>
      <c r="B59" s="11" t="s">
        <v>143</v>
      </c>
      <c r="C59" s="11" t="s">
        <v>144</v>
      </c>
      <c r="D59" s="12"/>
      <c r="E59" s="12">
        <f>+E60</f>
        <v>213756013.44999999</v>
      </c>
      <c r="F59" s="12">
        <f>+F60</f>
        <v>213756013.44999999</v>
      </c>
      <c r="G59" s="32">
        <f>+F59/E59</f>
        <v>1</v>
      </c>
      <c r="H59" s="12">
        <f>+H60</f>
        <v>121668751.08000001</v>
      </c>
      <c r="I59" s="32">
        <f>+H59/E59</f>
        <v>0.56919451816245514</v>
      </c>
      <c r="J59" s="12">
        <f>+J60</f>
        <v>116435887.08000001</v>
      </c>
      <c r="K59" s="32">
        <f>+J59/E59</f>
        <v>0.54471397178838066</v>
      </c>
      <c r="L59" s="12">
        <f>+L60</f>
        <v>116435887.08000001</v>
      </c>
      <c r="M59" s="32">
        <f>+L59/E59</f>
        <v>0.54471397178838066</v>
      </c>
    </row>
    <row r="60" spans="1:13" ht="15" customHeight="1" x14ac:dyDescent="0.25">
      <c r="A60" s="22" t="s">
        <v>2</v>
      </c>
      <c r="B60" s="22" t="s">
        <v>145</v>
      </c>
      <c r="C60" s="23" t="s">
        <v>146</v>
      </c>
      <c r="D60" s="27"/>
      <c r="E60" s="25">
        <f>SUM(E61:E62)</f>
        <v>213756013.44999999</v>
      </c>
      <c r="F60" s="25">
        <f>SUM(F61:F62)</f>
        <v>213756013.44999999</v>
      </c>
      <c r="G60" s="33">
        <f>+F60/E60</f>
        <v>1</v>
      </c>
      <c r="H60" s="25">
        <f>SUM(H61:H62)</f>
        <v>121668751.08000001</v>
      </c>
      <c r="I60" s="33">
        <f t="shared" si="7"/>
        <v>0.56919451816245514</v>
      </c>
      <c r="J60" s="25">
        <f>SUM(J61:J62)</f>
        <v>116435887.08000001</v>
      </c>
      <c r="K60" s="33">
        <f t="shared" si="8"/>
        <v>0.54471397178838066</v>
      </c>
      <c r="L60" s="25">
        <f>SUM(L61:L62)</f>
        <v>116435887.08000001</v>
      </c>
      <c r="M60" s="33">
        <f t="shared" si="9"/>
        <v>0.54471397178838066</v>
      </c>
    </row>
    <row r="61" spans="1:13" ht="15" customHeight="1" x14ac:dyDescent="0.25">
      <c r="A61" s="13" t="s">
        <v>17</v>
      </c>
      <c r="B61" s="13" t="s">
        <v>147</v>
      </c>
      <c r="C61" s="14" t="s">
        <v>148</v>
      </c>
      <c r="D61" s="16">
        <v>1113010</v>
      </c>
      <c r="E61" s="2">
        <v>71673406.439999998</v>
      </c>
      <c r="F61" s="2">
        <v>71673406.439999998</v>
      </c>
      <c r="G61" s="34">
        <f t="shared" si="6"/>
        <v>1</v>
      </c>
      <c r="H61" s="2">
        <v>58490071.450000003</v>
      </c>
      <c r="I61" s="34">
        <f>+H61/E61</f>
        <v>0.81606378648911893</v>
      </c>
      <c r="J61" s="2">
        <v>53257207.450000003</v>
      </c>
      <c r="K61" s="34">
        <f t="shared" si="8"/>
        <v>0.74305394560230986</v>
      </c>
      <c r="L61" s="2">
        <v>53257207.450000003</v>
      </c>
      <c r="M61" s="34">
        <f t="shared" si="9"/>
        <v>0.74305394560230986</v>
      </c>
    </row>
    <row r="62" spans="1:13" ht="15" customHeight="1" x14ac:dyDescent="0.25">
      <c r="A62" s="13" t="s">
        <v>17</v>
      </c>
      <c r="B62" s="13" t="s">
        <v>149</v>
      </c>
      <c r="C62" s="14" t="s">
        <v>150</v>
      </c>
      <c r="D62" s="16">
        <v>1113010</v>
      </c>
      <c r="E62" s="2">
        <v>142082607.00999999</v>
      </c>
      <c r="F62" s="2">
        <v>142082607.00999999</v>
      </c>
      <c r="G62" s="34">
        <f t="shared" si="6"/>
        <v>1</v>
      </c>
      <c r="H62" s="2">
        <v>63178679.630000003</v>
      </c>
      <c r="I62" s="34">
        <f t="shared" si="7"/>
        <v>0.44466160186343845</v>
      </c>
      <c r="J62" s="2">
        <v>63178679.630000003</v>
      </c>
      <c r="K62" s="34">
        <f t="shared" si="8"/>
        <v>0.44466160186343845</v>
      </c>
      <c r="L62" s="2">
        <v>63178679.630000003</v>
      </c>
      <c r="M62" s="34">
        <f t="shared" si="9"/>
        <v>0.44466160186343845</v>
      </c>
    </row>
    <row r="63" spans="1:13" ht="15" customHeight="1" x14ac:dyDescent="0.25">
      <c r="A63" s="67" t="s">
        <v>180</v>
      </c>
      <c r="B63" s="68"/>
      <c r="C63" s="69"/>
      <c r="D63" s="18"/>
      <c r="E63" s="3">
        <f>E64</f>
        <v>4333628612</v>
      </c>
      <c r="F63" s="47">
        <v>0</v>
      </c>
      <c r="G63" s="54">
        <f>+F63/E63</f>
        <v>0</v>
      </c>
      <c r="H63" s="47">
        <v>0</v>
      </c>
      <c r="I63" s="54">
        <f>I64</f>
        <v>0</v>
      </c>
      <c r="J63" s="47">
        <v>0</v>
      </c>
      <c r="K63" s="54">
        <f>K64</f>
        <v>0</v>
      </c>
      <c r="L63" s="47">
        <v>0</v>
      </c>
      <c r="M63" s="54">
        <f>M64</f>
        <v>0</v>
      </c>
    </row>
    <row r="64" spans="1:13" ht="15" customHeight="1" x14ac:dyDescent="0.25">
      <c r="A64" s="22" t="s">
        <v>2</v>
      </c>
      <c r="B64" s="55" t="s">
        <v>175</v>
      </c>
      <c r="C64" s="56" t="s">
        <v>176</v>
      </c>
      <c r="D64" s="16">
        <v>1113010</v>
      </c>
      <c r="E64" s="2">
        <v>4333628612</v>
      </c>
      <c r="F64" s="2"/>
      <c r="G64" s="34"/>
      <c r="H64" s="2"/>
      <c r="I64" s="34"/>
      <c r="J64" s="2"/>
      <c r="K64" s="34"/>
      <c r="L64" s="2"/>
      <c r="M64" s="34"/>
    </row>
    <row r="65" spans="1:13" ht="30" customHeight="1" x14ac:dyDescent="0.25">
      <c r="A65" s="64" t="s">
        <v>4</v>
      </c>
      <c r="B65" s="65"/>
      <c r="C65" s="66"/>
      <c r="D65" s="28"/>
      <c r="E65" s="15">
        <f>+E8+E37+E57+E63</f>
        <v>28439244044.27</v>
      </c>
      <c r="F65" s="15">
        <f>+F8+F37+F57</f>
        <v>20763858793.040001</v>
      </c>
      <c r="G65" s="30">
        <f t="shared" si="6"/>
        <v>0.73011289472807017</v>
      </c>
      <c r="H65" s="15">
        <f>+H8+H37+H57</f>
        <v>13318120716.440001</v>
      </c>
      <c r="I65" s="30">
        <f t="shared" si="7"/>
        <v>0.46830079926556151</v>
      </c>
      <c r="J65" s="15">
        <f>+J8+J37+J57</f>
        <v>12127741743.199999</v>
      </c>
      <c r="K65" s="30">
        <f t="shared" si="8"/>
        <v>0.42644388593175431</v>
      </c>
      <c r="L65" s="15">
        <f>+L8+L37+L57</f>
        <v>12127741743.199999</v>
      </c>
      <c r="M65" s="30">
        <f t="shared" si="9"/>
        <v>0.42644388593175431</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7"/>
    </row>
    <row r="72" spans="1:13" x14ac:dyDescent="0.25">
      <c r="E72" s="4"/>
    </row>
  </sheetData>
  <autoFilter ref="A6:L62" xr:uid="{00000000-0009-0000-0000-000001000000}"/>
  <mergeCells count="10">
    <mergeCell ref="A65:C65"/>
    <mergeCell ref="A1:L1"/>
    <mergeCell ref="A2:L2"/>
    <mergeCell ref="A3:L3"/>
    <mergeCell ref="A4:L4"/>
    <mergeCell ref="A63:C63"/>
    <mergeCell ref="F5:G5"/>
    <mergeCell ref="H5:I5"/>
    <mergeCell ref="J5:K5"/>
    <mergeCell ref="L5:M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7" t="s">
        <v>35</v>
      </c>
      <c r="C1" s="87"/>
      <c r="D1" s="87"/>
      <c r="E1" s="87"/>
      <c r="F1" s="87"/>
      <c r="G1" s="87"/>
      <c r="H1" s="87"/>
      <c r="I1" s="87"/>
      <c r="J1" s="87"/>
      <c r="K1" s="87"/>
    </row>
    <row r="2" spans="1:12" ht="27" customHeight="1" x14ac:dyDescent="0.2">
      <c r="A2" s="45" t="s">
        <v>36</v>
      </c>
      <c r="B2" s="88" t="s">
        <v>37</v>
      </c>
      <c r="C2" s="88"/>
      <c r="D2" s="88"/>
      <c r="E2" s="88"/>
      <c r="F2" s="88"/>
      <c r="G2" s="88"/>
      <c r="H2" s="88"/>
      <c r="I2" s="88"/>
      <c r="J2" s="88"/>
      <c r="K2" s="88"/>
    </row>
    <row r="3" spans="1:12" ht="21.75" customHeight="1" x14ac:dyDescent="0.2">
      <c r="A3" s="45" t="s">
        <v>38</v>
      </c>
      <c r="B3" s="89" t="s">
        <v>39</v>
      </c>
      <c r="C3" s="90"/>
      <c r="D3" s="90"/>
      <c r="E3" s="90"/>
      <c r="F3" s="90"/>
      <c r="G3" s="90"/>
      <c r="H3" s="90"/>
      <c r="I3" s="90"/>
      <c r="J3" s="90"/>
      <c r="K3" s="91"/>
    </row>
    <row r="4" spans="1:12" ht="15" customHeight="1" x14ac:dyDescent="0.2">
      <c r="A4" s="86" t="s">
        <v>40</v>
      </c>
      <c r="B4" s="92" t="s">
        <v>59</v>
      </c>
      <c r="C4" s="92"/>
      <c r="D4" s="92"/>
      <c r="E4" s="92"/>
      <c r="F4" s="92"/>
      <c r="G4" s="92"/>
      <c r="H4" s="92"/>
      <c r="I4" s="92"/>
      <c r="J4" s="92"/>
      <c r="K4" s="92"/>
    </row>
    <row r="5" spans="1:12" x14ac:dyDescent="0.2">
      <c r="A5" s="86"/>
      <c r="B5" s="92"/>
      <c r="C5" s="92"/>
      <c r="D5" s="92"/>
      <c r="E5" s="92"/>
      <c r="F5" s="92"/>
      <c r="G5" s="92"/>
      <c r="H5" s="92"/>
      <c r="I5" s="92"/>
      <c r="J5" s="92"/>
      <c r="K5" s="92"/>
    </row>
    <row r="6" spans="1:12" x14ac:dyDescent="0.2">
      <c r="A6" s="86"/>
      <c r="B6" s="92"/>
      <c r="C6" s="92"/>
      <c r="D6" s="92"/>
      <c r="E6" s="92"/>
      <c r="F6" s="92"/>
      <c r="G6" s="92"/>
      <c r="H6" s="92"/>
      <c r="I6" s="92"/>
      <c r="J6" s="92"/>
      <c r="K6" s="92"/>
    </row>
    <row r="7" spans="1:12" x14ac:dyDescent="0.2">
      <c r="A7" s="86"/>
      <c r="B7" s="92"/>
      <c r="C7" s="92"/>
      <c r="D7" s="92"/>
      <c r="E7" s="92"/>
      <c r="F7" s="92"/>
      <c r="G7" s="92"/>
      <c r="H7" s="92"/>
      <c r="I7" s="92"/>
      <c r="J7" s="92"/>
      <c r="K7" s="92"/>
    </row>
    <row r="8" spans="1:12" x14ac:dyDescent="0.2">
      <c r="A8" s="86"/>
      <c r="B8" s="92"/>
      <c r="C8" s="92"/>
      <c r="D8" s="92"/>
      <c r="E8" s="92"/>
      <c r="F8" s="92"/>
      <c r="G8" s="92"/>
      <c r="H8" s="92"/>
      <c r="I8" s="92"/>
      <c r="J8" s="92"/>
      <c r="K8" s="92"/>
    </row>
    <row r="9" spans="1:12" x14ac:dyDescent="0.2">
      <c r="A9" s="86"/>
      <c r="B9" s="92"/>
      <c r="C9" s="92"/>
      <c r="D9" s="92"/>
      <c r="E9" s="92"/>
      <c r="F9" s="92"/>
      <c r="G9" s="92"/>
      <c r="H9" s="92"/>
      <c r="I9" s="92"/>
      <c r="J9" s="92"/>
      <c r="K9" s="92"/>
    </row>
    <row r="10" spans="1:12" s="41" customFormat="1" x14ac:dyDescent="0.25">
      <c r="A10" s="38"/>
      <c r="B10" s="39"/>
      <c r="C10" s="39"/>
      <c r="D10" s="39"/>
      <c r="E10" s="39"/>
      <c r="F10" s="39"/>
      <c r="G10" s="39"/>
      <c r="H10" s="39"/>
      <c r="I10" s="39"/>
      <c r="J10" s="39"/>
      <c r="K10" s="39"/>
      <c r="L10" s="40"/>
    </row>
    <row r="11" spans="1:12" s="41" customFormat="1" ht="25.5" customHeight="1" x14ac:dyDescent="0.25">
      <c r="A11" s="86" t="s">
        <v>41</v>
      </c>
      <c r="B11" s="86"/>
      <c r="C11" s="86"/>
      <c r="D11" s="86"/>
      <c r="E11" s="86"/>
      <c r="F11" s="86"/>
      <c r="G11" s="86"/>
      <c r="H11" s="86"/>
      <c r="I11" s="86"/>
      <c r="J11" s="86"/>
      <c r="K11" s="86"/>
    </row>
    <row r="12" spans="1:12" ht="15" customHeight="1" x14ac:dyDescent="0.2">
      <c r="A12" s="77" t="s">
        <v>42</v>
      </c>
      <c r="B12" s="75" t="s">
        <v>162</v>
      </c>
      <c r="C12" s="75"/>
      <c r="D12" s="75"/>
      <c r="E12" s="75"/>
      <c r="F12" s="75"/>
      <c r="G12" s="75"/>
      <c r="H12" s="75"/>
      <c r="I12" s="75"/>
      <c r="J12" s="75"/>
      <c r="K12" s="75"/>
    </row>
    <row r="13" spans="1:12" x14ac:dyDescent="0.2">
      <c r="A13" s="77"/>
      <c r="B13" s="75"/>
      <c r="C13" s="75"/>
      <c r="D13" s="75"/>
      <c r="E13" s="75"/>
      <c r="F13" s="75"/>
      <c r="G13" s="75"/>
      <c r="H13" s="75"/>
      <c r="I13" s="75"/>
      <c r="J13" s="75"/>
      <c r="K13" s="75"/>
    </row>
    <row r="14" spans="1:12" x14ac:dyDescent="0.2">
      <c r="A14" s="77"/>
      <c r="B14" s="75"/>
      <c r="C14" s="75"/>
      <c r="D14" s="75"/>
      <c r="E14" s="75"/>
      <c r="F14" s="75"/>
      <c r="G14" s="75"/>
      <c r="H14" s="75"/>
      <c r="I14" s="75"/>
      <c r="J14" s="75"/>
      <c r="K14" s="75"/>
    </row>
    <row r="15" spans="1:12" x14ac:dyDescent="0.2">
      <c r="A15" s="77"/>
      <c r="B15" s="75"/>
      <c r="C15" s="75"/>
      <c r="D15" s="75"/>
      <c r="E15" s="75"/>
      <c r="F15" s="75"/>
      <c r="G15" s="75"/>
      <c r="H15" s="75"/>
      <c r="I15" s="75"/>
      <c r="J15" s="75"/>
      <c r="K15" s="75"/>
    </row>
    <row r="16" spans="1:12" x14ac:dyDescent="0.2">
      <c r="A16" s="77"/>
      <c r="B16" s="75"/>
      <c r="C16" s="75"/>
      <c r="D16" s="75"/>
      <c r="E16" s="75"/>
      <c r="F16" s="75"/>
      <c r="G16" s="75"/>
      <c r="H16" s="75"/>
      <c r="I16" s="75"/>
      <c r="J16" s="75"/>
      <c r="K16" s="75"/>
    </row>
    <row r="17" spans="1:11" x14ac:dyDescent="0.2">
      <c r="A17" s="77"/>
      <c r="B17" s="75"/>
      <c r="C17" s="75"/>
      <c r="D17" s="75"/>
      <c r="E17" s="75"/>
      <c r="F17" s="75"/>
      <c r="G17" s="75"/>
      <c r="H17" s="75"/>
      <c r="I17" s="75"/>
      <c r="J17" s="75"/>
      <c r="K17" s="75"/>
    </row>
    <row r="18" spans="1:11" x14ac:dyDescent="0.2">
      <c r="A18" s="77"/>
      <c r="B18" s="75"/>
      <c r="C18" s="75"/>
      <c r="D18" s="75"/>
      <c r="E18" s="75"/>
      <c r="F18" s="75"/>
      <c r="G18" s="75"/>
      <c r="H18" s="75"/>
      <c r="I18" s="75"/>
      <c r="J18" s="75"/>
      <c r="K18" s="75"/>
    </row>
    <row r="19" spans="1:11" x14ac:dyDescent="0.2">
      <c r="A19" s="77"/>
      <c r="B19" s="75"/>
      <c r="C19" s="75"/>
      <c r="D19" s="75"/>
      <c r="E19" s="75"/>
      <c r="F19" s="75"/>
      <c r="G19" s="75"/>
      <c r="H19" s="75"/>
      <c r="I19" s="75"/>
      <c r="J19" s="75"/>
      <c r="K19" s="75"/>
    </row>
    <row r="20" spans="1:11" x14ac:dyDescent="0.2">
      <c r="A20" s="77" t="s">
        <v>43</v>
      </c>
      <c r="B20" s="75" t="s">
        <v>163</v>
      </c>
      <c r="C20" s="75"/>
      <c r="D20" s="75"/>
      <c r="E20" s="75"/>
      <c r="F20" s="75"/>
      <c r="G20" s="75"/>
      <c r="H20" s="75"/>
      <c r="I20" s="75"/>
      <c r="J20" s="75"/>
      <c r="K20" s="75"/>
    </row>
    <row r="21" spans="1:11" x14ac:dyDescent="0.2">
      <c r="A21" s="77"/>
      <c r="B21" s="75"/>
      <c r="C21" s="75"/>
      <c r="D21" s="75"/>
      <c r="E21" s="75"/>
      <c r="F21" s="75"/>
      <c r="G21" s="75"/>
      <c r="H21" s="75"/>
      <c r="I21" s="75"/>
      <c r="J21" s="75"/>
      <c r="K21" s="75"/>
    </row>
    <row r="22" spans="1:11" x14ac:dyDescent="0.2">
      <c r="A22" s="77"/>
      <c r="B22" s="75"/>
      <c r="C22" s="75"/>
      <c r="D22" s="75"/>
      <c r="E22" s="75"/>
      <c r="F22" s="75"/>
      <c r="G22" s="75"/>
      <c r="H22" s="75"/>
      <c r="I22" s="75"/>
      <c r="J22" s="75"/>
      <c r="K22" s="75"/>
    </row>
    <row r="23" spans="1:11" x14ac:dyDescent="0.2">
      <c r="A23" s="77" t="s">
        <v>44</v>
      </c>
      <c r="B23" s="75" t="s">
        <v>164</v>
      </c>
      <c r="C23" s="75"/>
      <c r="D23" s="75"/>
      <c r="E23" s="75"/>
      <c r="F23" s="75"/>
      <c r="G23" s="75"/>
      <c r="H23" s="75"/>
      <c r="I23" s="75"/>
      <c r="J23" s="75"/>
      <c r="K23" s="75"/>
    </row>
    <row r="24" spans="1:11" x14ac:dyDescent="0.2">
      <c r="A24" s="77"/>
      <c r="B24" s="75"/>
      <c r="C24" s="75"/>
      <c r="D24" s="75"/>
      <c r="E24" s="75"/>
      <c r="F24" s="75"/>
      <c r="G24" s="75"/>
      <c r="H24" s="75"/>
      <c r="I24" s="75"/>
      <c r="J24" s="75"/>
      <c r="K24" s="75"/>
    </row>
    <row r="25" spans="1:11" x14ac:dyDescent="0.2">
      <c r="A25" s="77"/>
      <c r="B25" s="75"/>
      <c r="C25" s="75"/>
      <c r="D25" s="75"/>
      <c r="E25" s="75"/>
      <c r="F25" s="75"/>
      <c r="G25" s="75"/>
      <c r="H25" s="75"/>
      <c r="I25" s="75"/>
      <c r="J25" s="75"/>
      <c r="K25" s="75"/>
    </row>
    <row r="26" spans="1:11" ht="12.75" customHeight="1" x14ac:dyDescent="0.2">
      <c r="A26" s="77" t="s">
        <v>45</v>
      </c>
      <c r="B26" s="75" t="s">
        <v>165</v>
      </c>
      <c r="C26" s="75"/>
      <c r="D26" s="75"/>
      <c r="E26" s="75"/>
      <c r="F26" s="75"/>
      <c r="G26" s="75"/>
      <c r="H26" s="75"/>
      <c r="I26" s="75"/>
      <c r="J26" s="75"/>
      <c r="K26" s="75"/>
    </row>
    <row r="27" spans="1:11" x14ac:dyDescent="0.2">
      <c r="A27" s="77"/>
      <c r="B27" s="75"/>
      <c r="C27" s="75"/>
      <c r="D27" s="75"/>
      <c r="E27" s="75"/>
      <c r="F27" s="75"/>
      <c r="G27" s="75"/>
      <c r="H27" s="75"/>
      <c r="I27" s="75"/>
      <c r="J27" s="75"/>
      <c r="K27" s="75"/>
    </row>
    <row r="28" spans="1:11" x14ac:dyDescent="0.2">
      <c r="A28" s="77"/>
      <c r="B28" s="75"/>
      <c r="C28" s="75"/>
      <c r="D28" s="75"/>
      <c r="E28" s="75"/>
      <c r="F28" s="75"/>
      <c r="G28" s="75"/>
      <c r="H28" s="75"/>
      <c r="I28" s="75"/>
      <c r="J28" s="75"/>
      <c r="K28" s="75"/>
    </row>
    <row r="29" spans="1:11" x14ac:dyDescent="0.2">
      <c r="A29" s="77"/>
      <c r="B29" s="75"/>
      <c r="C29" s="75"/>
      <c r="D29" s="75"/>
      <c r="E29" s="75"/>
      <c r="F29" s="75"/>
      <c r="G29" s="75"/>
      <c r="H29" s="75"/>
      <c r="I29" s="75"/>
      <c r="J29" s="75"/>
      <c r="K29" s="75"/>
    </row>
    <row r="30" spans="1:11" x14ac:dyDescent="0.2">
      <c r="A30" s="77"/>
      <c r="B30" s="75"/>
      <c r="C30" s="75"/>
      <c r="D30" s="75"/>
      <c r="E30" s="75"/>
      <c r="F30" s="75"/>
      <c r="G30" s="75"/>
      <c r="H30" s="75"/>
      <c r="I30" s="75"/>
      <c r="J30" s="75"/>
      <c r="K30" s="75"/>
    </row>
    <row r="31" spans="1:11" x14ac:dyDescent="0.2">
      <c r="A31" s="77"/>
      <c r="B31" s="75"/>
      <c r="C31" s="75"/>
      <c r="D31" s="75"/>
      <c r="E31" s="75"/>
      <c r="F31" s="75"/>
      <c r="G31" s="75"/>
      <c r="H31" s="75"/>
      <c r="I31" s="75"/>
      <c r="J31" s="75"/>
      <c r="K31" s="75"/>
    </row>
    <row r="32" spans="1:11" x14ac:dyDescent="0.2">
      <c r="A32" s="78" t="s">
        <v>46</v>
      </c>
      <c r="B32" s="80" t="s">
        <v>47</v>
      </c>
      <c r="C32" s="81"/>
      <c r="D32" s="81"/>
      <c r="E32" s="81"/>
      <c r="F32" s="81"/>
      <c r="G32" s="81"/>
      <c r="H32" s="81"/>
      <c r="I32" s="81"/>
      <c r="J32" s="81"/>
      <c r="K32" s="82"/>
    </row>
    <row r="33" spans="1:11" x14ac:dyDescent="0.2">
      <c r="A33" s="79"/>
      <c r="B33" s="83"/>
      <c r="C33" s="84"/>
      <c r="D33" s="84"/>
      <c r="E33" s="84"/>
      <c r="F33" s="84"/>
      <c r="G33" s="84"/>
      <c r="H33" s="84"/>
      <c r="I33" s="84"/>
      <c r="J33" s="84"/>
      <c r="K33" s="85"/>
    </row>
    <row r="34" spans="1:11" x14ac:dyDescent="0.2">
      <c r="A34" s="74" t="s">
        <v>60</v>
      </c>
      <c r="B34" s="76" t="s">
        <v>48</v>
      </c>
      <c r="C34" s="76"/>
      <c r="D34" s="76"/>
      <c r="E34" s="76"/>
      <c r="F34" s="76"/>
      <c r="G34" s="76"/>
      <c r="H34" s="76"/>
      <c r="I34" s="76"/>
      <c r="J34" s="76"/>
      <c r="K34" s="76"/>
    </row>
    <row r="35" spans="1:11" ht="18" customHeight="1" x14ac:dyDescent="0.2">
      <c r="A35" s="74"/>
      <c r="B35" s="76"/>
      <c r="C35" s="76"/>
      <c r="D35" s="76"/>
      <c r="E35" s="76"/>
      <c r="F35" s="76"/>
      <c r="G35" s="76"/>
      <c r="H35" s="76"/>
      <c r="I35" s="76"/>
      <c r="J35" s="76"/>
      <c r="K35" s="76"/>
    </row>
    <row r="36" spans="1:11" ht="18" customHeight="1" x14ac:dyDescent="0.2">
      <c r="A36" s="74" t="s">
        <v>61</v>
      </c>
      <c r="B36" s="76" t="s">
        <v>49</v>
      </c>
      <c r="C36" s="76"/>
      <c r="D36" s="76"/>
      <c r="E36" s="76"/>
      <c r="F36" s="76"/>
      <c r="G36" s="76"/>
      <c r="H36" s="76"/>
      <c r="I36" s="76"/>
      <c r="J36" s="76"/>
      <c r="K36" s="76"/>
    </row>
    <row r="37" spans="1:11" x14ac:dyDescent="0.2">
      <c r="A37" s="74"/>
      <c r="B37" s="76"/>
      <c r="C37" s="76"/>
      <c r="D37" s="76"/>
      <c r="E37" s="76"/>
      <c r="F37" s="76"/>
      <c r="G37" s="76"/>
      <c r="H37" s="76"/>
      <c r="I37" s="76"/>
      <c r="J37" s="76"/>
      <c r="K37" s="76"/>
    </row>
    <row r="38" spans="1:11" x14ac:dyDescent="0.2">
      <c r="A38" s="74" t="s">
        <v>62</v>
      </c>
      <c r="B38" s="75" t="s">
        <v>50</v>
      </c>
      <c r="C38" s="75"/>
      <c r="D38" s="75"/>
      <c r="E38" s="75"/>
      <c r="F38" s="75"/>
      <c r="G38" s="75"/>
      <c r="H38" s="75"/>
      <c r="I38" s="75"/>
      <c r="J38" s="75"/>
      <c r="K38" s="75"/>
    </row>
    <row r="39" spans="1:11" ht="20.25" customHeight="1" x14ac:dyDescent="0.2">
      <c r="A39" s="74"/>
      <c r="B39" s="75"/>
      <c r="C39" s="75"/>
      <c r="D39" s="75"/>
      <c r="E39" s="75"/>
      <c r="F39" s="75"/>
      <c r="G39" s="75"/>
      <c r="H39" s="75"/>
      <c r="I39" s="75"/>
      <c r="J39" s="75"/>
      <c r="K39" s="75"/>
    </row>
    <row r="40" spans="1:11" ht="20.25" customHeight="1" x14ac:dyDescent="0.2">
      <c r="A40" s="74" t="s">
        <v>63</v>
      </c>
      <c r="B40" s="75" t="s">
        <v>51</v>
      </c>
      <c r="C40" s="75"/>
      <c r="D40" s="75"/>
      <c r="E40" s="75"/>
      <c r="F40" s="75"/>
      <c r="G40" s="75"/>
      <c r="H40" s="75"/>
      <c r="I40" s="75"/>
      <c r="J40" s="75"/>
      <c r="K40" s="75"/>
    </row>
    <row r="41" spans="1:11" x14ac:dyDescent="0.2">
      <c r="A41" s="74"/>
      <c r="B41" s="75"/>
      <c r="C41" s="75"/>
      <c r="D41" s="75"/>
      <c r="E41" s="75"/>
      <c r="F41" s="75"/>
      <c r="G41" s="75"/>
      <c r="H41" s="75"/>
      <c r="I41" s="75"/>
      <c r="J41" s="75"/>
      <c r="K41" s="75"/>
    </row>
    <row r="42" spans="1:11" x14ac:dyDescent="0.2">
      <c r="A42" s="74" t="s">
        <v>64</v>
      </c>
      <c r="B42" s="75" t="s">
        <v>52</v>
      </c>
      <c r="C42" s="75"/>
      <c r="D42" s="75"/>
      <c r="E42" s="75"/>
      <c r="F42" s="75"/>
      <c r="G42" s="75"/>
      <c r="H42" s="75"/>
      <c r="I42" s="75"/>
      <c r="J42" s="75"/>
      <c r="K42" s="75"/>
    </row>
    <row r="43" spans="1:11" x14ac:dyDescent="0.2">
      <c r="A43" s="74"/>
      <c r="B43" s="75"/>
      <c r="C43" s="75"/>
      <c r="D43" s="75"/>
      <c r="E43" s="75"/>
      <c r="F43" s="75"/>
      <c r="G43" s="75"/>
      <c r="H43" s="75"/>
      <c r="I43" s="75"/>
      <c r="J43" s="75"/>
      <c r="K43" s="75"/>
    </row>
    <row r="44" spans="1:11" x14ac:dyDescent="0.2">
      <c r="A44" s="74" t="s">
        <v>65</v>
      </c>
      <c r="B44" s="76" t="s">
        <v>53</v>
      </c>
      <c r="C44" s="76"/>
      <c r="D44" s="76"/>
      <c r="E44" s="76"/>
      <c r="F44" s="76"/>
      <c r="G44" s="76"/>
      <c r="H44" s="76"/>
      <c r="I44" s="76"/>
      <c r="J44" s="76"/>
      <c r="K44" s="76"/>
    </row>
    <row r="45" spans="1:11" x14ac:dyDescent="0.2">
      <c r="A45" s="74"/>
      <c r="B45" s="76"/>
      <c r="C45" s="76"/>
      <c r="D45" s="76"/>
      <c r="E45" s="76"/>
      <c r="F45" s="76"/>
      <c r="G45" s="76"/>
      <c r="H45" s="76"/>
      <c r="I45" s="76"/>
      <c r="J45" s="76"/>
      <c r="K45" s="76"/>
    </row>
    <row r="46" spans="1:11" x14ac:dyDescent="0.2">
      <c r="A46" s="74" t="s">
        <v>66</v>
      </c>
      <c r="B46" s="76" t="s">
        <v>54</v>
      </c>
      <c r="C46" s="76"/>
      <c r="D46" s="76"/>
      <c r="E46" s="76"/>
      <c r="F46" s="76"/>
      <c r="G46" s="76"/>
      <c r="H46" s="76"/>
      <c r="I46" s="76"/>
      <c r="J46" s="76"/>
      <c r="K46" s="76"/>
    </row>
    <row r="47" spans="1:11" x14ac:dyDescent="0.2">
      <c r="A47" s="74"/>
      <c r="B47" s="76"/>
      <c r="C47" s="76"/>
      <c r="D47" s="76"/>
      <c r="E47" s="76"/>
      <c r="F47" s="76"/>
      <c r="G47" s="76"/>
      <c r="H47" s="76"/>
      <c r="I47" s="76"/>
      <c r="J47" s="76"/>
      <c r="K47" s="76"/>
    </row>
    <row r="48" spans="1:11" x14ac:dyDescent="0.2">
      <c r="A48" s="74" t="s">
        <v>67</v>
      </c>
      <c r="B48" s="76" t="s">
        <v>55</v>
      </c>
      <c r="C48" s="76"/>
      <c r="D48" s="76"/>
      <c r="E48" s="76"/>
      <c r="F48" s="76"/>
      <c r="G48" s="76"/>
      <c r="H48" s="76"/>
      <c r="I48" s="76"/>
      <c r="J48" s="76"/>
      <c r="K48" s="76"/>
    </row>
    <row r="49" spans="1:11" x14ac:dyDescent="0.2">
      <c r="A49" s="74"/>
      <c r="B49" s="76"/>
      <c r="C49" s="76"/>
      <c r="D49" s="76"/>
      <c r="E49" s="76"/>
      <c r="F49" s="76"/>
      <c r="G49" s="76"/>
      <c r="H49" s="76"/>
      <c r="I49" s="76"/>
      <c r="J49" s="76"/>
      <c r="K49" s="76"/>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2024-08-06T22:55:54Z</dcterms:modified>
</cp:coreProperties>
</file>